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Единый реестр договоров" sheetId="1" r:id="rId1"/>
  </sheets>
  <definedNames>
    <definedName name="_xlnm.Print_Area" localSheetId="0">'Единый реестр договоров'!$A$1:$H$151</definedName>
  </definedNames>
  <calcPr fullCalcOnLoad="1"/>
</workbook>
</file>

<file path=xl/sharedStrings.xml><?xml version="1.0" encoding="utf-8"?>
<sst xmlns="http://schemas.openxmlformats.org/spreadsheetml/2006/main" count="437" uniqueCount="224">
  <si>
    <t>Номер договора</t>
  </si>
  <si>
    <t>Дата заключения договора</t>
  </si>
  <si>
    <t>Сумма договора, руб.</t>
  </si>
  <si>
    <t>Сумма договора, тыс. руб.</t>
  </si>
  <si>
    <t>Итого за январь:</t>
  </si>
  <si>
    <t>Итого с начала года:</t>
  </si>
  <si>
    <t>Итого за декабрь:</t>
  </si>
  <si>
    <t>№ п/п</t>
  </si>
  <si>
    <t>Итого за ноябрь</t>
  </si>
  <si>
    <t>Итого за июнь</t>
  </si>
  <si>
    <t>Обеспечение благоприятных и безопасных условий проживания граждан, надлежащего содержания общего имущества в многоквартирном доме</t>
  </si>
  <si>
    <t>Краткое наименование закупаемых товаров, работ и услуг</t>
  </si>
  <si>
    <t>69с-002-02-65/1</t>
  </si>
  <si>
    <t>ООО "Газпром газораспеределение Ульяновск", г. Димитровград, ул. Свирская, д. 5</t>
  </si>
  <si>
    <t>Техническое обслуживание объектов сетей газораспределения и газопотребления</t>
  </si>
  <si>
    <t>Наименование и местонахождение поставщика (подрядчика, исполнителя)</t>
  </si>
  <si>
    <t>Итого за июль</t>
  </si>
  <si>
    <t>ООО "Новая Майна", р. п. Новая Майна, ул. Микрорайон, д. 8</t>
  </si>
  <si>
    <t>2</t>
  </si>
  <si>
    <t>Заправка автотранспорта автомобильным топливом</t>
  </si>
  <si>
    <t>Оценка рыночной арендной платы</t>
  </si>
  <si>
    <t>ИП Филиппов Антон Борисович, г. Димитровград, ул. Менделеева, д. 8, кв. 12</t>
  </si>
  <si>
    <t xml:space="preserve">Глава администрации поселения
муниципального образования
«Новомайнское городское поселение»
Мелекесского района Ульяновской </t>
  </si>
  <si>
    <t>Отметка об исполнении</t>
  </si>
  <si>
    <t>Реестр договоров 2022 год</t>
  </si>
  <si>
    <t>1</t>
  </si>
  <si>
    <t>001-22</t>
  </si>
  <si>
    <t>010-22</t>
  </si>
  <si>
    <t>Оценка рыночной стоимости арендной платы</t>
  </si>
  <si>
    <t>ООО "Регион-С", р. п. Новая Майна,ь ул. Гагарина, д. 100</t>
  </si>
  <si>
    <t>02-08/02/2022</t>
  </si>
  <si>
    <t>ООО "ПБ "ПроектГаз", г. Димитровград, ул. Свирская, д. 2-22</t>
  </si>
  <si>
    <t>Итого за февраль</t>
  </si>
  <si>
    <t>Итого за март</t>
  </si>
  <si>
    <t>Итого за апрель</t>
  </si>
  <si>
    <t>Итого за май</t>
  </si>
  <si>
    <t>Итого за август</t>
  </si>
  <si>
    <t>Итого за сентябрь</t>
  </si>
  <si>
    <t>Итого за октябрь</t>
  </si>
  <si>
    <t>ЛСТЭ 128/02-22</t>
  </si>
  <si>
    <t>Автономная некоммерсечкая организация "Национальный экспертно-крминалистический центр", г. Ульяновск, ул. Карла Либкнехта, д. 10, кв. 46</t>
  </si>
  <si>
    <t>Составление иэкспертиза сметной документации</t>
  </si>
  <si>
    <t xml:space="preserve">Выполнить проектную документацию </t>
  </si>
  <si>
    <r>
      <t xml:space="preserve">АДМИНИСТРАЦИЯ ПОСЕЛЕНИЯ МУНИЦИПАЛЬНОГО ОБРАЗОВАНИЯ
«НОВОМАЙНСКОЕ ГОРОДСКОЕ ПОСЕЛЕНИЕ» МЕЛЕКЕССКОГО  РАЙОНА                                                      УЛЬЯНОВСКОЙ ОБЛАСТИ
</t>
    </r>
    <r>
      <rPr>
        <sz val="12"/>
        <rFont val="Times New Roman"/>
        <family val="1"/>
      </rPr>
      <t>ул. Советская 6, р. п. Новая Майна, 
Мелекесский район,  Ульяновская область, 
433555, ИНН 7310100294, КПП 731001001
ОКПО 25508121, ОГРН 1057310014200
Тел. 8(84235)78-4-37, факс 8(84235)78-1-61
E-mail: new.maina@yandex.ru</t>
    </r>
    <r>
      <rPr>
        <b/>
        <sz val="12"/>
        <rFont val="Times New Roman"/>
        <family val="1"/>
      </rPr>
      <t xml:space="preserve">
</t>
    </r>
  </si>
  <si>
    <t>б/н</t>
  </si>
  <si>
    <t>ОГАУ "Издательский дом "Ульяновская правда", г. Ульяновск, ул. Пушкинская, д. 11</t>
  </si>
  <si>
    <t>Опубликование информации</t>
  </si>
  <si>
    <t>012-22</t>
  </si>
  <si>
    <t>043/02-22</t>
  </si>
  <si>
    <t xml:space="preserve">ООО "Независимость", г. Ульяновск, ул. Федерации, 89А </t>
  </si>
  <si>
    <t>Экспертиза сметной документации</t>
  </si>
  <si>
    <t>03/22-01</t>
  </si>
  <si>
    <t xml:space="preserve">ООО "Энергопром ГРУПП", г. Ульяновск, ул. Профсоюзная, д. 68, литера А </t>
  </si>
  <si>
    <t>Энергоснабжение ГТС</t>
  </si>
  <si>
    <t>01-2022</t>
  </si>
  <si>
    <t>ООО "Энергомашстрой", г. Димитровград, ул. Московская, д. 60А</t>
  </si>
  <si>
    <t>Замена тросов створки ГТС</t>
  </si>
  <si>
    <t>3</t>
  </si>
  <si>
    <t>ООО "Регион-С", р. п. Новая Майна, ул. Гагарина, д. 100</t>
  </si>
  <si>
    <t>024-22</t>
  </si>
  <si>
    <t xml:space="preserve">Оценка рыночной стоимости </t>
  </si>
  <si>
    <t>Исполнено 06.04.2022</t>
  </si>
  <si>
    <t>Исполнено 05.04.2022</t>
  </si>
  <si>
    <t>Исполнено 22.03.2022</t>
  </si>
  <si>
    <t>Исполнено 04.03.2022</t>
  </si>
  <si>
    <t>Исполнено 30.03.2022</t>
  </si>
  <si>
    <t>В. А. Сутягин</t>
  </si>
  <si>
    <t>ООО "Вектор", г. Ульяновск, ул. Бакинская, д. 136/41, офис №1</t>
  </si>
  <si>
    <t>Приобретение кирпича, цемента</t>
  </si>
  <si>
    <t>ООО "Альтаир Плюс", г. Димитровград, ул. Севастопольская, д. 2</t>
  </si>
  <si>
    <t>Приобретение биполь ТКП-30 шт</t>
  </si>
  <si>
    <t>ООО "ИЦ Консультант", г. Димитровград, ул. Братская, д. 23</t>
  </si>
  <si>
    <t>Неисключительные права использования программы</t>
  </si>
  <si>
    <t>Исполнено 28.06.2022</t>
  </si>
  <si>
    <t>70</t>
  </si>
  <si>
    <t>ИП Солнцев Алексей Юрьевич, г. Димитровград, ул. Октябрьская, д. 56, кв. 7</t>
  </si>
  <si>
    <t>Информационные знаки</t>
  </si>
  <si>
    <t>Исполнено 01.08.2022</t>
  </si>
  <si>
    <t>Канцелярские товары, офисная бумага</t>
  </si>
  <si>
    <t>085-22</t>
  </si>
  <si>
    <t>Оценка рыночной стоимости арендной платы земельного участка</t>
  </si>
  <si>
    <t>Исполнено 29.07.2022</t>
  </si>
  <si>
    <t>24-итс</t>
  </si>
  <si>
    <t>ИП Кулагина Татьяна Алексеевна, г. Ульяновск, ул. Врача Михайлова, д. 56, кв. 244</t>
  </si>
  <si>
    <t>Информационно-технологческое сопровождение программ для ЭВМ системы "1С:Предприятие"</t>
  </si>
  <si>
    <t>Исполнено 27.07.2022</t>
  </si>
  <si>
    <t>24</t>
  </si>
  <si>
    <t>Услуги по обслуживанию программных продуктов на платформе "1С:Предприятие"</t>
  </si>
  <si>
    <t>07.07.2022</t>
  </si>
  <si>
    <t>V022349791</t>
  </si>
  <si>
    <t>ООО "Ситилинк", г. Москва, Щелковское шоссе, д. 7, стр. 1, этаж 1, пом. J, ком. 51</t>
  </si>
  <si>
    <t>Приобретение блока фотобарабана, картриджа</t>
  </si>
  <si>
    <t>Исполнено 14.07.2022</t>
  </si>
  <si>
    <t>254/22</t>
  </si>
  <si>
    <t>ИП Фокин Денис Сергеевич, г. Димитровград, ул. Осипенко, д. 64</t>
  </si>
  <si>
    <t>Приобретение товара</t>
  </si>
  <si>
    <t>Исполнено 08.07.2022</t>
  </si>
  <si>
    <t>255/22</t>
  </si>
  <si>
    <t>057/22</t>
  </si>
  <si>
    <t>Оценка рыночной стоимости земельного участка</t>
  </si>
  <si>
    <t>080-22</t>
  </si>
  <si>
    <t>075-22</t>
  </si>
  <si>
    <t>Оценка рыночной годовой арендной платы</t>
  </si>
  <si>
    <t>079-22</t>
  </si>
  <si>
    <t>ООО "Издательский Центр ЮНИПресс, г. Димитровград, ул. Юнг Северного флота, д. 20, офис 310</t>
  </si>
  <si>
    <t>Сбор, обработка и публикация информационных материалов</t>
  </si>
  <si>
    <t>ИП Тигин Василий Николаевич, г. Димитровград, ул. Ганенкова, д. 48</t>
  </si>
  <si>
    <t>Запасные части к автомобильной, тракторной, сельскохозяйственной технике, моторных и специальных масел</t>
  </si>
  <si>
    <t>Исполнено 06.07.2022</t>
  </si>
  <si>
    <t>ООО "Монтажно-строительное управление-29", г. Москва, Свободный проспект, дом 16, помещение 1</t>
  </si>
  <si>
    <t>Текущий ремонт и установка ограждения на кладбище в р. п. Новая Майна Мелекесского района Ульяновской области</t>
  </si>
  <si>
    <t>ООО "Димитровградский Завод Профлиста Мир Кровли", г. Димитровград, ул. Куйбышева, д. 226 Б</t>
  </si>
  <si>
    <t>Приобретение металлоконструкции</t>
  </si>
  <si>
    <t>Исполнено 20.07.2022</t>
  </si>
  <si>
    <t>Исполнено 26.08.2022</t>
  </si>
  <si>
    <t>Исполнено 23.08.2022</t>
  </si>
  <si>
    <t>36</t>
  </si>
  <si>
    <t>ООО "Альтера", г. Новосибирск, ул. Серебрениковская, д. 13, офис 40</t>
  </si>
  <si>
    <t>Исполнено 09.08.2022</t>
  </si>
  <si>
    <t>220394</t>
  </si>
  <si>
    <t>ИП Камышанский А. А., г. Димитровград, ул. Баданова, д. 37</t>
  </si>
  <si>
    <t>Приобретение табличек</t>
  </si>
  <si>
    <t>Приобретение плит потолочных, светильники LED</t>
  </si>
  <si>
    <t>Исполнено 05.08.2022</t>
  </si>
  <si>
    <t>07</t>
  </si>
  <si>
    <t>ИП Манернова Марина Анатольевна, г. Димитровград, ул. Дрогобычская, д. 61, кв. 4</t>
  </si>
  <si>
    <t>Приобретение лесопродукции</t>
  </si>
  <si>
    <t>Исполнено 03.08.2022</t>
  </si>
  <si>
    <t>30/22</t>
  </si>
  <si>
    <t>ИП Абакаров Умар Сайдахмедович, г. Димитровград, ул. Гвардейская, д. 23, кв. 15</t>
  </si>
  <si>
    <t>ООО "ПРИНТ ПЛЮС", г. Димитровград, пр. Ленина, д. 35, офис 1</t>
  </si>
  <si>
    <t>Приобретение похозяйственных книг</t>
  </si>
  <si>
    <t>ООО "АстраГрад", г. Димитровград, ул. Куйбышева, д. 27</t>
  </si>
  <si>
    <t xml:space="preserve">Приобретение товара </t>
  </si>
  <si>
    <t>Исполнено 11.08.2022</t>
  </si>
  <si>
    <t>ЛСТЭ 259/08-22</t>
  </si>
  <si>
    <t>Исполнено 18.08.2022</t>
  </si>
  <si>
    <t>52</t>
  </si>
  <si>
    <t>ООО "Спецпожстрой+", г. Димитровград, ул.Гоголя, д. 21</t>
  </si>
  <si>
    <t>Проверка состояния ДВК</t>
  </si>
  <si>
    <t>Исполнено 19.08.2022</t>
  </si>
  <si>
    <t>ЛСТЭ 273/08-22</t>
  </si>
  <si>
    <t>41</t>
  </si>
  <si>
    <t>266/22</t>
  </si>
  <si>
    <t>Приобретение инструментов, материалов и иного имущества</t>
  </si>
  <si>
    <t>Исполнено 29.08.2022</t>
  </si>
  <si>
    <t>Исполнено 31.08.2022</t>
  </si>
  <si>
    <t>267/22</t>
  </si>
  <si>
    <t>3248</t>
  </si>
  <si>
    <t>ИП Компатов Дмитрий Владимирович, г. Димитровград, ул. Лермонтова, д. 4-69</t>
  </si>
  <si>
    <t>Приобретение окон из ПВХ</t>
  </si>
  <si>
    <t>3249</t>
  </si>
  <si>
    <t>Приобретение дверей из ПВХ</t>
  </si>
  <si>
    <t>ИП Хакимов Дмитрий Вадимович, г. Димитровград, ул. Братская, д. 39Б, кв 37</t>
  </si>
  <si>
    <t>Исполнено 06.09.2022</t>
  </si>
  <si>
    <t>6</t>
  </si>
  <si>
    <t>Исполнено 09.09.2022</t>
  </si>
  <si>
    <t>292/09-22</t>
  </si>
  <si>
    <t>ООО "Независимость", г. Ульяновск, ул. Федерации, д. 89А, офис 303</t>
  </si>
  <si>
    <t>Составление и экспертиза сметной документации</t>
  </si>
  <si>
    <t>8/22</t>
  </si>
  <si>
    <t>ИП Абакаров Сайдахмед Саритович, г. Димитровград, ул. Гвардейская, д. 23, кв. 15</t>
  </si>
  <si>
    <t>271/22</t>
  </si>
  <si>
    <t>Исполнено 13.09.2022</t>
  </si>
  <si>
    <t>64-002-02-65/1</t>
  </si>
  <si>
    <t>Техническое обслуживание сигнализаторов загазованности</t>
  </si>
  <si>
    <t>Исполнено 16.09.2022</t>
  </si>
  <si>
    <t>11/22</t>
  </si>
  <si>
    <t>J5958429</t>
  </si>
  <si>
    <t>Приобретение системного блока, памяти</t>
  </si>
  <si>
    <t>Исполнено 22.09.2022</t>
  </si>
  <si>
    <t>Кадастровый инженер (Индивидуальный предприниматель) Вестфаль Нина Витальевна, г. Димитровград, ул. Хмельницкого, 87А</t>
  </si>
  <si>
    <t>Кадастровые работы</t>
  </si>
  <si>
    <t>100-22</t>
  </si>
  <si>
    <t>45/2022</t>
  </si>
  <si>
    <t>38</t>
  </si>
  <si>
    <t>39</t>
  </si>
  <si>
    <t>7</t>
  </si>
  <si>
    <t>Исполнено 21.10.2022</t>
  </si>
  <si>
    <t>Исполнено 14.10.2022</t>
  </si>
  <si>
    <t>Исполнено 12.10.2022</t>
  </si>
  <si>
    <t>Исполнено 10.10.2022</t>
  </si>
  <si>
    <t>Исполнено 07.10.2022</t>
  </si>
  <si>
    <t>Испролнено 07.10.2022</t>
  </si>
  <si>
    <t>Исполнено 04.10.2022</t>
  </si>
  <si>
    <t>Исполнено 31.08.2022 14.09.2022</t>
  </si>
  <si>
    <t>108-22</t>
  </si>
  <si>
    <t>15/22</t>
  </si>
  <si>
    <t>219/22/47308020</t>
  </si>
  <si>
    <t>ПАО СК "Росгосстрах", г. Люберцы, ул. Парковая, д. 3</t>
  </si>
  <si>
    <t>Обязательное страхование гражданской ответственности владельцев транспортных средств</t>
  </si>
  <si>
    <t>218/22/47308020</t>
  </si>
  <si>
    <t>Страхование</t>
  </si>
  <si>
    <t xml:space="preserve">Исполнено </t>
  </si>
  <si>
    <t>Исполнено 16.12.2022</t>
  </si>
  <si>
    <t>Исполнено 28.10.2022</t>
  </si>
  <si>
    <t>Исполнено 08.11.2022</t>
  </si>
  <si>
    <t>Исполнено 18.11.2022</t>
  </si>
  <si>
    <t>Исполнено 21.11.2022</t>
  </si>
  <si>
    <t>Исполнено 22.11.2022</t>
  </si>
  <si>
    <t>Исполнено 28.11.2022</t>
  </si>
  <si>
    <t>Исполнено 07.12.2022</t>
  </si>
  <si>
    <t>Приобретение банер</t>
  </si>
  <si>
    <t>Акционерное общество "Имущественная корпорация Ульяновской области (Ульяновское областное БТИ)", г. Ульяновск, пер. Молочный, 4</t>
  </si>
  <si>
    <t>Изготовление межевого плана</t>
  </si>
  <si>
    <t>ООО "РОДНИК", р. п. новая Майна, ул. Микрорайон, д. 8</t>
  </si>
  <si>
    <t>Установка пожарных гидрантов</t>
  </si>
  <si>
    <t>Исполнено 14.12.2022</t>
  </si>
  <si>
    <t>ИП Иванов Михаил Александрович, г. Димитровград, ул. Куйбышева, д. 205</t>
  </si>
  <si>
    <t>Заправка картриджей</t>
  </si>
  <si>
    <t>Исполнено 20.12.2022</t>
  </si>
  <si>
    <t>2930/ПГ/2022-Б</t>
  </si>
  <si>
    <t>ООО "ПОВОЛЖСКАЯ ГАЗОВАЯ КОМПАНИЯ", г. Самара, ул. Карбышева, д. 63б, б</t>
  </si>
  <si>
    <t>Исполнено 21.12.2022</t>
  </si>
  <si>
    <t>ИП Солнцев Алексей Юрьевич, г. Димитровград, ул. Октябрьская, д. 56,кв. 7</t>
  </si>
  <si>
    <t>Приобретение канцелярских товаров, офисной бумаги</t>
  </si>
  <si>
    <t>125-22</t>
  </si>
  <si>
    <t>Оценка рыночной стоимости</t>
  </si>
  <si>
    <t>Исполнено 23.12.2022</t>
  </si>
  <si>
    <t>Исполнено 28.12.2022</t>
  </si>
  <si>
    <t>2270-002193</t>
  </si>
  <si>
    <t>ПАО "Россети Волга", г. Саратов, ул.Первомайская, д. 42/44</t>
  </si>
  <si>
    <t>Аренда опор</t>
  </si>
  <si>
    <t>Исполнено 22.12.2022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</si>
</sst>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dd/mm/yy;@"/>
    <numFmt numFmtId="191" formatCode="mmm/yyyy"/>
    <numFmt numFmtId="192" formatCode="0.0"/>
    <numFmt numFmtId="193" formatCode="000000"/>
    <numFmt numFmtId="194" formatCode="[$-F400]h:mm:ss\ AM/PM"/>
    <numFmt numFmtId="195" formatCode="[$-419]d\ mmm;@"/>
    <numFmt numFmtId="196" formatCode="#,##0.000_р_."/>
    <numFmt numFmtId="197" formatCode="#,##0.0_р_."/>
    <numFmt numFmtId="198" formatCode="#,##0_р_."/>
    <numFmt numFmtId="199" formatCode="0.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  <numFmt numFmtId="203" formatCode="#,##0.0_р_.;\-#,##0.0_р_."/>
    <numFmt numFmtId="204" formatCode="#,##0.000_р_.;\-#,##0.000_р_."/>
    <numFmt numFmtId="205" formatCode="#,##0.00;[Red]#,##0.00"/>
    <numFmt numFmtId="206" formatCode="0.0000"/>
    <numFmt numFmtId="207" formatCode="#,##0.0;[Red]#,##0.0"/>
    <numFmt numFmtId="208" formatCode="#,##0.000;[Red]#,##0.000"/>
    <numFmt numFmtId="209" formatCode="#,##0.0000_р_.;\-#,##0.0000_р_."/>
    <numFmt numFmtId="210" formatCode="#,##0.00000_р_.;\-#,##0.00000_р_."/>
    <numFmt numFmtId="211" formatCode="#,##0.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top"/>
    </xf>
    <xf numFmtId="4" fontId="1" fillId="33" borderId="10" xfId="0" applyNumberFormat="1" applyFont="1" applyFill="1" applyBorder="1" applyAlignment="1">
      <alignment horizontal="center" vertical="top" wrapText="1" shrinkToFit="1"/>
    </xf>
    <xf numFmtId="0" fontId="1" fillId="34" borderId="10" xfId="0" applyFont="1" applyFill="1" applyBorder="1" applyAlignment="1">
      <alignment horizontal="center" vertical="top"/>
    </xf>
    <xf numFmtId="4" fontId="1" fillId="34" borderId="10" xfId="0" applyNumberFormat="1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horizontal="center" vertical="top" wrapText="1"/>
    </xf>
    <xf numFmtId="14" fontId="1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 shrinkToFit="1"/>
    </xf>
    <xf numFmtId="4" fontId="1" fillId="35" borderId="10" xfId="0" applyNumberFormat="1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 shrinkToFit="1"/>
    </xf>
    <xf numFmtId="1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 shrinkToFit="1"/>
    </xf>
    <xf numFmtId="4" fontId="1" fillId="36" borderId="10" xfId="0" applyNumberFormat="1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 wrapText="1"/>
    </xf>
    <xf numFmtId="14" fontId="1" fillId="36" borderId="10" xfId="0" applyNumberFormat="1" applyFont="1" applyFill="1" applyBorder="1" applyAlignment="1">
      <alignment horizontal="center" vertical="top" wrapText="1"/>
    </xf>
    <xf numFmtId="4" fontId="1" fillId="36" borderId="11" xfId="0" applyNumberFormat="1" applyFont="1" applyFill="1" applyBorder="1" applyAlignment="1">
      <alignment horizontal="center" vertical="top" wrapText="1" shrinkToFit="1"/>
    </xf>
    <xf numFmtId="2" fontId="1" fillId="36" borderId="10" xfId="0" applyNumberFormat="1" applyFont="1" applyFill="1" applyBorder="1" applyAlignment="1">
      <alignment horizontal="center" vertical="top" wrapText="1" shrinkToFit="1"/>
    </xf>
    <xf numFmtId="2" fontId="1" fillId="36" borderId="10" xfId="0" applyNumberFormat="1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 wrapText="1" shrinkToFit="1"/>
    </xf>
    <xf numFmtId="49" fontId="1" fillId="36" borderId="11" xfId="0" applyNumberFormat="1" applyFont="1" applyFill="1" applyBorder="1" applyAlignment="1">
      <alignment horizontal="center" vertical="top" wrapText="1" shrinkToFit="1"/>
    </xf>
    <xf numFmtId="14" fontId="1" fillId="36" borderId="11" xfId="0" applyNumberFormat="1" applyFont="1" applyFill="1" applyBorder="1" applyAlignment="1">
      <alignment horizontal="center" vertical="top" wrapText="1" shrinkToFit="1"/>
    </xf>
    <xf numFmtId="0" fontId="0" fillId="37" borderId="0" xfId="0" applyFill="1" applyAlignment="1">
      <alignment/>
    </xf>
    <xf numFmtId="4" fontId="1" fillId="36" borderId="11" xfId="0" applyNumberFormat="1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/>
    </xf>
    <xf numFmtId="0" fontId="1" fillId="36" borderId="10" xfId="0" applyNumberFormat="1" applyFont="1" applyFill="1" applyBorder="1" applyAlignment="1">
      <alignment horizontal="center" vertical="top" wrapText="1"/>
    </xf>
    <xf numFmtId="0" fontId="2" fillId="19" borderId="10" xfId="0" applyFont="1" applyFill="1" applyBorder="1" applyAlignment="1">
      <alignment horizontal="center" vertical="top" wrapText="1"/>
    </xf>
    <xf numFmtId="4" fontId="2" fillId="19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 horizontal="center" vertical="top" wrapText="1"/>
    </xf>
    <xf numFmtId="0" fontId="0" fillId="36" borderId="0" xfId="0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34" borderId="12" xfId="0" applyFont="1" applyFill="1" applyBorder="1" applyAlignment="1">
      <alignment horizontal="right" vertical="top" wrapText="1" shrinkToFit="1"/>
    </xf>
    <xf numFmtId="0" fontId="2" fillId="34" borderId="13" xfId="0" applyFont="1" applyFill="1" applyBorder="1" applyAlignment="1">
      <alignment horizontal="right" vertical="top" wrapText="1" shrinkToFit="1"/>
    </xf>
    <xf numFmtId="0" fontId="2" fillId="34" borderId="14" xfId="0" applyFont="1" applyFill="1" applyBorder="1" applyAlignment="1">
      <alignment horizontal="right" vertical="top" wrapText="1" shrinkToFit="1"/>
    </xf>
    <xf numFmtId="0" fontId="2" fillId="33" borderId="12" xfId="0" applyFont="1" applyFill="1" applyBorder="1" applyAlignment="1">
      <alignment horizontal="right" vertical="top" wrapText="1" shrinkToFit="1"/>
    </xf>
    <xf numFmtId="0" fontId="2" fillId="33" borderId="13" xfId="0" applyFont="1" applyFill="1" applyBorder="1" applyAlignment="1">
      <alignment horizontal="right" vertical="top" wrapText="1" shrinkToFit="1"/>
    </xf>
    <xf numFmtId="0" fontId="2" fillId="33" borderId="14" xfId="0" applyFont="1" applyFill="1" applyBorder="1" applyAlignment="1">
      <alignment horizontal="right" vertical="top" wrapText="1" shrinkToFit="1"/>
    </xf>
    <xf numFmtId="0" fontId="6" fillId="0" borderId="15" xfId="0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view="pageBreakPreview" zoomScale="80" zoomScaleNormal="90" zoomScaleSheetLayoutView="80" zoomScalePageLayoutView="0" workbookViewId="0" topLeftCell="A138">
      <selection activeCell="G146" sqref="G146"/>
    </sheetView>
  </sheetViews>
  <sheetFormatPr defaultColWidth="9.140625" defaultRowHeight="12.75"/>
  <cols>
    <col min="1" max="1" width="5.421875" style="1" customWidth="1"/>
    <col min="2" max="2" width="15.28125" style="0" customWidth="1"/>
    <col min="3" max="3" width="13.421875" style="0" customWidth="1"/>
    <col min="4" max="4" width="21.140625" style="0" customWidth="1"/>
    <col min="5" max="5" width="30.8515625" style="0" customWidth="1"/>
    <col min="6" max="6" width="13.8515625" style="0" customWidth="1"/>
    <col min="7" max="7" width="12.28125" style="0" customWidth="1"/>
    <col min="8" max="8" width="15.8515625" style="32" customWidth="1"/>
    <col min="9" max="9" width="9.140625" style="33" customWidth="1"/>
  </cols>
  <sheetData>
    <row r="1" spans="1:8" ht="180" customHeight="1">
      <c r="A1" s="34" t="s">
        <v>43</v>
      </c>
      <c r="B1" s="34"/>
      <c r="C1" s="34"/>
      <c r="D1" s="34"/>
      <c r="E1" s="41" t="s">
        <v>24</v>
      </c>
      <c r="F1" s="41"/>
      <c r="G1" s="41"/>
      <c r="H1" s="41"/>
    </row>
    <row r="2" spans="1:8" ht="71.25">
      <c r="A2" s="30" t="s">
        <v>7</v>
      </c>
      <c r="B2" s="30" t="s">
        <v>0</v>
      </c>
      <c r="C2" s="30" t="s">
        <v>1</v>
      </c>
      <c r="D2" s="30" t="s">
        <v>15</v>
      </c>
      <c r="E2" s="30" t="s">
        <v>11</v>
      </c>
      <c r="F2" s="31" t="s">
        <v>2</v>
      </c>
      <c r="G2" s="31" t="s">
        <v>3</v>
      </c>
      <c r="H2" s="31" t="s">
        <v>23</v>
      </c>
    </row>
    <row r="3" spans="1:9" s="26" customFormat="1" ht="75">
      <c r="A3" s="11">
        <v>1</v>
      </c>
      <c r="B3" s="16" t="s">
        <v>12</v>
      </c>
      <c r="C3" s="13">
        <v>44562</v>
      </c>
      <c r="D3" s="12" t="s">
        <v>13</v>
      </c>
      <c r="E3" s="12" t="s">
        <v>14</v>
      </c>
      <c r="F3" s="14">
        <v>13120.31</v>
      </c>
      <c r="G3" s="15">
        <v>13.12</v>
      </c>
      <c r="H3" s="18" t="s">
        <v>61</v>
      </c>
      <c r="I3" s="33"/>
    </row>
    <row r="4" spans="1:9" s="26" customFormat="1" ht="75">
      <c r="A4" s="11">
        <v>2</v>
      </c>
      <c r="B4" s="16" t="s">
        <v>25</v>
      </c>
      <c r="C4" s="13">
        <v>44571</v>
      </c>
      <c r="D4" s="12" t="s">
        <v>17</v>
      </c>
      <c r="E4" s="12" t="s">
        <v>10</v>
      </c>
      <c r="F4" s="14">
        <v>20623.2</v>
      </c>
      <c r="G4" s="15">
        <v>20.62</v>
      </c>
      <c r="H4" s="18" t="s">
        <v>193</v>
      </c>
      <c r="I4" s="33"/>
    </row>
    <row r="5" spans="1:9" s="26" customFormat="1" ht="75">
      <c r="A5" s="11">
        <v>3</v>
      </c>
      <c r="B5" s="12" t="s">
        <v>26</v>
      </c>
      <c r="C5" s="13">
        <v>44571</v>
      </c>
      <c r="D5" s="12" t="s">
        <v>21</v>
      </c>
      <c r="E5" s="12" t="s">
        <v>20</v>
      </c>
      <c r="F5" s="14">
        <v>3000</v>
      </c>
      <c r="G5" s="15">
        <v>3</v>
      </c>
      <c r="H5" s="18" t="s">
        <v>62</v>
      </c>
      <c r="I5" s="33"/>
    </row>
    <row r="6" spans="1:9" s="26" customFormat="1" ht="75">
      <c r="A6" s="28">
        <v>4</v>
      </c>
      <c r="B6" s="24" t="s">
        <v>18</v>
      </c>
      <c r="C6" s="25">
        <v>44571</v>
      </c>
      <c r="D6" s="23" t="s">
        <v>17</v>
      </c>
      <c r="E6" s="23" t="s">
        <v>10</v>
      </c>
      <c r="F6" s="20">
        <v>71070.72</v>
      </c>
      <c r="G6" s="27">
        <v>71.07</v>
      </c>
      <c r="H6" s="18" t="s">
        <v>193</v>
      </c>
      <c r="I6" s="33"/>
    </row>
    <row r="7" spans="1:9" s="26" customFormat="1" ht="89.25" customHeight="1">
      <c r="A7" s="11">
        <v>5</v>
      </c>
      <c r="B7" s="12">
        <v>1</v>
      </c>
      <c r="C7" s="13">
        <v>44562</v>
      </c>
      <c r="D7" s="12" t="s">
        <v>29</v>
      </c>
      <c r="E7" s="12" t="s">
        <v>19</v>
      </c>
      <c r="F7" s="21">
        <v>4369.05</v>
      </c>
      <c r="G7" s="15">
        <v>4.37</v>
      </c>
      <c r="H7" s="18" t="s">
        <v>113</v>
      </c>
      <c r="I7" s="33"/>
    </row>
    <row r="8" spans="1:8" ht="15">
      <c r="A8" s="2"/>
      <c r="B8" s="38" t="s">
        <v>4</v>
      </c>
      <c r="C8" s="39"/>
      <c r="D8" s="39"/>
      <c r="E8" s="40"/>
      <c r="F8" s="3">
        <f>SUM(F3:F7)</f>
        <v>112183.28000000001</v>
      </c>
      <c r="G8" s="3">
        <f>SUM(G3:G7)</f>
        <v>112.18</v>
      </c>
      <c r="H8" s="3"/>
    </row>
    <row r="9" spans="1:8" ht="15">
      <c r="A9" s="4"/>
      <c r="B9" s="35" t="s">
        <v>5</v>
      </c>
      <c r="C9" s="36"/>
      <c r="D9" s="36"/>
      <c r="E9" s="37"/>
      <c r="F9" s="5">
        <f>F8</f>
        <v>112183.28000000001</v>
      </c>
      <c r="G9" s="5">
        <f>G8</f>
        <v>112.18</v>
      </c>
      <c r="H9" s="5"/>
    </row>
    <row r="10" spans="1:9" s="26" customFormat="1" ht="120" customHeight="1">
      <c r="A10" s="11">
        <v>6</v>
      </c>
      <c r="B10" s="16" t="s">
        <v>27</v>
      </c>
      <c r="C10" s="13">
        <v>44593</v>
      </c>
      <c r="D10" s="12" t="s">
        <v>21</v>
      </c>
      <c r="E10" s="12" t="s">
        <v>28</v>
      </c>
      <c r="F10" s="14">
        <v>3500</v>
      </c>
      <c r="G10" s="15">
        <v>3.5</v>
      </c>
      <c r="H10" s="18" t="s">
        <v>62</v>
      </c>
      <c r="I10" s="33"/>
    </row>
    <row r="11" spans="1:9" s="26" customFormat="1" ht="120" customHeight="1">
      <c r="A11" s="11">
        <v>7</v>
      </c>
      <c r="B11" s="16" t="s">
        <v>30</v>
      </c>
      <c r="C11" s="13">
        <v>44600</v>
      </c>
      <c r="D11" s="12" t="s">
        <v>31</v>
      </c>
      <c r="E11" s="12" t="s">
        <v>42</v>
      </c>
      <c r="F11" s="22">
        <v>8000</v>
      </c>
      <c r="G11" s="15">
        <v>8</v>
      </c>
      <c r="H11" s="18" t="s">
        <v>96</v>
      </c>
      <c r="I11" s="33"/>
    </row>
    <row r="12" spans="1:9" s="26" customFormat="1" ht="135">
      <c r="A12" s="11">
        <v>8</v>
      </c>
      <c r="B12" s="12" t="s">
        <v>39</v>
      </c>
      <c r="C12" s="13">
        <v>44614</v>
      </c>
      <c r="D12" s="12" t="s">
        <v>40</v>
      </c>
      <c r="E12" s="12" t="s">
        <v>41</v>
      </c>
      <c r="F12" s="14">
        <v>7400</v>
      </c>
      <c r="G12" s="15">
        <v>7.4</v>
      </c>
      <c r="H12" s="18" t="s">
        <v>64</v>
      </c>
      <c r="I12" s="33"/>
    </row>
    <row r="13" spans="1:9" s="26" customFormat="1" ht="90">
      <c r="A13" s="11">
        <v>9</v>
      </c>
      <c r="B13" s="12" t="s">
        <v>44</v>
      </c>
      <c r="C13" s="13">
        <v>44593</v>
      </c>
      <c r="D13" s="12" t="s">
        <v>45</v>
      </c>
      <c r="E13" s="12" t="s">
        <v>46</v>
      </c>
      <c r="F13" s="14">
        <v>5900</v>
      </c>
      <c r="G13" s="15">
        <v>5.9</v>
      </c>
      <c r="H13" s="18" t="s">
        <v>63</v>
      </c>
      <c r="I13" s="33"/>
    </row>
    <row r="14" spans="1:9" s="26" customFormat="1" ht="75">
      <c r="A14" s="11">
        <v>10</v>
      </c>
      <c r="B14" s="12" t="s">
        <v>47</v>
      </c>
      <c r="C14" s="13">
        <v>44602</v>
      </c>
      <c r="D14" s="12" t="s">
        <v>21</v>
      </c>
      <c r="E14" s="12" t="s">
        <v>28</v>
      </c>
      <c r="F14" s="14">
        <v>3000</v>
      </c>
      <c r="G14" s="15">
        <v>3</v>
      </c>
      <c r="H14" s="18" t="s">
        <v>62</v>
      </c>
      <c r="I14" s="33"/>
    </row>
    <row r="15" spans="1:8" ht="60">
      <c r="A15" s="11">
        <v>11</v>
      </c>
      <c r="B15" s="12"/>
      <c r="C15" s="13" t="s">
        <v>48</v>
      </c>
      <c r="D15" s="12" t="s">
        <v>49</v>
      </c>
      <c r="E15" s="12" t="s">
        <v>50</v>
      </c>
      <c r="F15" s="14">
        <v>6500</v>
      </c>
      <c r="G15" s="15">
        <v>6.5</v>
      </c>
      <c r="H15" s="18" t="s">
        <v>64</v>
      </c>
    </row>
    <row r="16" spans="1:8" ht="45">
      <c r="A16" s="11">
        <v>12</v>
      </c>
      <c r="B16" s="12">
        <v>2</v>
      </c>
      <c r="C16" s="13">
        <v>44593</v>
      </c>
      <c r="D16" s="12" t="s">
        <v>58</v>
      </c>
      <c r="E16" s="12" t="s">
        <v>19</v>
      </c>
      <c r="F16" s="14">
        <v>4139.1</v>
      </c>
      <c r="G16" s="15">
        <v>4.14</v>
      </c>
      <c r="H16" s="18" t="s">
        <v>113</v>
      </c>
    </row>
    <row r="17" spans="1:9" s="26" customFormat="1" ht="15">
      <c r="A17" s="11"/>
      <c r="B17" s="12"/>
      <c r="C17" s="13"/>
      <c r="D17" s="12"/>
      <c r="E17" s="12"/>
      <c r="F17" s="14"/>
      <c r="G17" s="15"/>
      <c r="H17" s="18"/>
      <c r="I17" s="33"/>
    </row>
    <row r="18" spans="1:9" s="26" customFormat="1" ht="15">
      <c r="A18" s="2"/>
      <c r="B18" s="38" t="s">
        <v>32</v>
      </c>
      <c r="C18" s="39"/>
      <c r="D18" s="39"/>
      <c r="E18" s="40"/>
      <c r="F18" s="3">
        <f>SUM(F10:F17)</f>
        <v>38439.1</v>
      </c>
      <c r="G18" s="3">
        <f>SUM(G10:G17)</f>
        <v>38.44</v>
      </c>
      <c r="H18" s="3"/>
      <c r="I18" s="33"/>
    </row>
    <row r="19" spans="1:8" ht="15">
      <c r="A19" s="4"/>
      <c r="B19" s="35" t="s">
        <v>5</v>
      </c>
      <c r="C19" s="36"/>
      <c r="D19" s="36"/>
      <c r="E19" s="37"/>
      <c r="F19" s="5">
        <f>SUM(F18,F9)</f>
        <v>150622.38</v>
      </c>
      <c r="G19" s="5">
        <f>SUM(G18,G9)</f>
        <v>150.62</v>
      </c>
      <c r="H19" s="5"/>
    </row>
    <row r="20" spans="1:8" ht="75">
      <c r="A20" s="11">
        <v>13</v>
      </c>
      <c r="B20" s="16" t="s">
        <v>51</v>
      </c>
      <c r="C20" s="13">
        <v>44621</v>
      </c>
      <c r="D20" s="12" t="s">
        <v>52</v>
      </c>
      <c r="E20" s="12" t="s">
        <v>53</v>
      </c>
      <c r="F20" s="17">
        <v>140976.48</v>
      </c>
      <c r="G20" s="17">
        <v>140.98</v>
      </c>
      <c r="H20" s="18" t="s">
        <v>194</v>
      </c>
    </row>
    <row r="21" spans="1:9" s="26" customFormat="1" ht="60">
      <c r="A21" s="11">
        <v>14</v>
      </c>
      <c r="B21" s="16" t="s">
        <v>54</v>
      </c>
      <c r="C21" s="13">
        <v>44621</v>
      </c>
      <c r="D21" s="12" t="s">
        <v>55</v>
      </c>
      <c r="E21" s="12" t="s">
        <v>56</v>
      </c>
      <c r="F21" s="17">
        <v>297000</v>
      </c>
      <c r="G21" s="17">
        <v>297</v>
      </c>
      <c r="H21" s="18" t="s">
        <v>65</v>
      </c>
      <c r="I21" s="33"/>
    </row>
    <row r="22" spans="1:9" s="26" customFormat="1" ht="45">
      <c r="A22" s="11">
        <v>15</v>
      </c>
      <c r="B22" s="16" t="s">
        <v>57</v>
      </c>
      <c r="C22" s="13">
        <v>44621</v>
      </c>
      <c r="D22" s="12" t="s">
        <v>58</v>
      </c>
      <c r="E22" s="12" t="s">
        <v>19</v>
      </c>
      <c r="F22" s="17">
        <v>5738.95</v>
      </c>
      <c r="G22" s="17">
        <v>5.74</v>
      </c>
      <c r="H22" s="18" t="s">
        <v>113</v>
      </c>
      <c r="I22" s="33"/>
    </row>
    <row r="23" spans="1:8" ht="75">
      <c r="A23" s="11">
        <v>16</v>
      </c>
      <c r="B23" s="16" t="s">
        <v>59</v>
      </c>
      <c r="C23" s="13">
        <v>44630</v>
      </c>
      <c r="D23" s="12" t="s">
        <v>21</v>
      </c>
      <c r="E23" s="12" t="s">
        <v>60</v>
      </c>
      <c r="F23" s="17">
        <v>3000</v>
      </c>
      <c r="G23" s="17">
        <v>3</v>
      </c>
      <c r="H23" s="18" t="s">
        <v>62</v>
      </c>
    </row>
    <row r="24" spans="1:8" ht="15">
      <c r="A24" s="2"/>
      <c r="B24" s="38" t="s">
        <v>33</v>
      </c>
      <c r="C24" s="39"/>
      <c r="D24" s="39"/>
      <c r="E24" s="40"/>
      <c r="F24" s="3">
        <f>SUM(F20:F23)</f>
        <v>446715.43</v>
      </c>
      <c r="G24" s="3">
        <f>SUM(G20:G23)</f>
        <v>446.72</v>
      </c>
      <c r="H24" s="3"/>
    </row>
    <row r="25" spans="1:9" s="26" customFormat="1" ht="15">
      <c r="A25" s="4"/>
      <c r="B25" s="35" t="s">
        <v>5</v>
      </c>
      <c r="C25" s="36"/>
      <c r="D25" s="36"/>
      <c r="E25" s="37"/>
      <c r="F25" s="5">
        <f>SUM(F24+F19)</f>
        <v>597337.81</v>
      </c>
      <c r="G25" s="5">
        <f>SUM(G24+G19)</f>
        <v>597.34</v>
      </c>
      <c r="H25" s="5"/>
      <c r="I25" s="33"/>
    </row>
    <row r="26" spans="1:9" s="26" customFormat="1" ht="45">
      <c r="A26" s="11">
        <v>17</v>
      </c>
      <c r="B26" s="12">
        <v>4</v>
      </c>
      <c r="C26" s="13">
        <v>44652</v>
      </c>
      <c r="D26" s="12" t="s">
        <v>58</v>
      </c>
      <c r="E26" s="12" t="s">
        <v>19</v>
      </c>
      <c r="F26" s="17">
        <v>2759.4</v>
      </c>
      <c r="G26" s="17">
        <v>2.76</v>
      </c>
      <c r="H26" s="18" t="s">
        <v>113</v>
      </c>
      <c r="I26" s="33"/>
    </row>
    <row r="27" spans="1:8" ht="90">
      <c r="A27" s="11">
        <v>18</v>
      </c>
      <c r="B27" s="16">
        <v>20</v>
      </c>
      <c r="C27" s="13">
        <v>44663</v>
      </c>
      <c r="D27" s="12" t="s">
        <v>109</v>
      </c>
      <c r="E27" s="12" t="s">
        <v>110</v>
      </c>
      <c r="F27" s="17">
        <v>51085.2</v>
      </c>
      <c r="G27" s="17">
        <v>51.09</v>
      </c>
      <c r="H27" s="18" t="s">
        <v>108</v>
      </c>
    </row>
    <row r="28" spans="1:8" ht="15">
      <c r="A28" s="2"/>
      <c r="B28" s="38" t="s">
        <v>34</v>
      </c>
      <c r="C28" s="39"/>
      <c r="D28" s="39"/>
      <c r="E28" s="40"/>
      <c r="F28" s="3">
        <f>SUM(F26:F27)</f>
        <v>53844.6</v>
      </c>
      <c r="G28" s="3">
        <f>SUM(G26:G27)</f>
        <v>53.85</v>
      </c>
      <c r="H28" s="3"/>
    </row>
    <row r="29" spans="1:9" s="26" customFormat="1" ht="15">
      <c r="A29" s="4"/>
      <c r="B29" s="35" t="s">
        <v>5</v>
      </c>
      <c r="C29" s="36"/>
      <c r="D29" s="36"/>
      <c r="E29" s="37"/>
      <c r="F29" s="5">
        <f>SUM(F25,F28)</f>
        <v>651182.41</v>
      </c>
      <c r="G29" s="5">
        <f>SUM(G25,G28)</f>
        <v>651.19</v>
      </c>
      <c r="H29" s="5"/>
      <c r="I29" s="33"/>
    </row>
    <row r="30" spans="1:9" s="26" customFormat="1" ht="75">
      <c r="A30" s="11">
        <v>19</v>
      </c>
      <c r="B30" s="12" t="s">
        <v>98</v>
      </c>
      <c r="C30" s="13">
        <v>44704</v>
      </c>
      <c r="D30" s="12" t="s">
        <v>21</v>
      </c>
      <c r="E30" s="12" t="s">
        <v>99</v>
      </c>
      <c r="F30" s="17">
        <v>3500</v>
      </c>
      <c r="G30" s="17">
        <v>3.5</v>
      </c>
      <c r="H30" s="18" t="s">
        <v>92</v>
      </c>
      <c r="I30" s="33"/>
    </row>
    <row r="31" spans="1:8" ht="15">
      <c r="A31" s="11"/>
      <c r="B31" s="12"/>
      <c r="C31" s="13"/>
      <c r="D31" s="12"/>
      <c r="E31" s="12"/>
      <c r="F31" s="17"/>
      <c r="G31" s="17"/>
      <c r="H31" s="18"/>
    </row>
    <row r="32" spans="1:8" ht="15">
      <c r="A32" s="2"/>
      <c r="B32" s="38" t="s">
        <v>35</v>
      </c>
      <c r="C32" s="39"/>
      <c r="D32" s="39"/>
      <c r="E32" s="40"/>
      <c r="F32" s="3">
        <f>SUM(F30:F31)</f>
        <v>3500</v>
      </c>
      <c r="G32" s="3">
        <f>SUM(G30:G31)</f>
        <v>3.5</v>
      </c>
      <c r="H32" s="3"/>
    </row>
    <row r="33" spans="1:9" s="26" customFormat="1" ht="15">
      <c r="A33" s="4"/>
      <c r="B33" s="35" t="s">
        <v>5</v>
      </c>
      <c r="C33" s="36"/>
      <c r="D33" s="36"/>
      <c r="E33" s="37"/>
      <c r="F33" s="5">
        <f>SUM(F29,F32)</f>
        <v>654682.41</v>
      </c>
      <c r="G33" s="5">
        <f>SUM(G29,G32)</f>
        <v>654.69</v>
      </c>
      <c r="H33" s="5"/>
      <c r="I33" s="33"/>
    </row>
    <row r="34" spans="1:9" s="26" customFormat="1" ht="90">
      <c r="A34" s="11">
        <v>20</v>
      </c>
      <c r="B34" s="16" t="s">
        <v>44</v>
      </c>
      <c r="C34" s="13">
        <v>44715</v>
      </c>
      <c r="D34" s="12" t="s">
        <v>45</v>
      </c>
      <c r="E34" s="12" t="s">
        <v>46</v>
      </c>
      <c r="F34" s="17">
        <v>5400</v>
      </c>
      <c r="G34" s="17">
        <v>5.4</v>
      </c>
      <c r="H34" s="18" t="s">
        <v>113</v>
      </c>
      <c r="I34" s="33"/>
    </row>
    <row r="35" spans="1:8" ht="75">
      <c r="A35" s="11">
        <v>21</v>
      </c>
      <c r="B35" s="16" t="s">
        <v>44</v>
      </c>
      <c r="C35" s="13">
        <v>44726</v>
      </c>
      <c r="D35" s="12" t="s">
        <v>104</v>
      </c>
      <c r="E35" s="12" t="s">
        <v>105</v>
      </c>
      <c r="F35" s="17">
        <v>31135</v>
      </c>
      <c r="G35" s="17">
        <v>31.14</v>
      </c>
      <c r="H35" s="18" t="s">
        <v>115</v>
      </c>
    </row>
    <row r="36" spans="1:8" ht="75">
      <c r="A36" s="11">
        <v>22</v>
      </c>
      <c r="B36" s="16" t="s">
        <v>101</v>
      </c>
      <c r="C36" s="13">
        <v>44734</v>
      </c>
      <c r="D36" s="12" t="s">
        <v>21</v>
      </c>
      <c r="E36" s="12" t="s">
        <v>102</v>
      </c>
      <c r="F36" s="17">
        <v>33000</v>
      </c>
      <c r="G36" s="17">
        <v>33</v>
      </c>
      <c r="H36" s="18" t="s">
        <v>92</v>
      </c>
    </row>
    <row r="37" spans="1:9" s="26" customFormat="1" ht="60">
      <c r="A37" s="11">
        <v>23</v>
      </c>
      <c r="B37" s="16" t="s">
        <v>44</v>
      </c>
      <c r="C37" s="13">
        <v>44734</v>
      </c>
      <c r="D37" s="12" t="s">
        <v>67</v>
      </c>
      <c r="E37" s="12" t="s">
        <v>68</v>
      </c>
      <c r="F37" s="17">
        <v>4996</v>
      </c>
      <c r="G37" s="17">
        <v>4.995</v>
      </c>
      <c r="H37" s="18" t="s">
        <v>73</v>
      </c>
      <c r="I37" s="33"/>
    </row>
    <row r="38" spans="1:9" s="26" customFormat="1" ht="60">
      <c r="A38" s="11">
        <v>24</v>
      </c>
      <c r="B38" s="12" t="s">
        <v>44</v>
      </c>
      <c r="C38" s="13">
        <v>44735</v>
      </c>
      <c r="D38" s="12" t="s">
        <v>69</v>
      </c>
      <c r="E38" s="12" t="s">
        <v>70</v>
      </c>
      <c r="F38" s="17">
        <v>76350</v>
      </c>
      <c r="G38" s="17">
        <v>76.35</v>
      </c>
      <c r="H38" s="18" t="s">
        <v>73</v>
      </c>
      <c r="I38" s="33"/>
    </row>
    <row r="39" spans="1:8" ht="60">
      <c r="A39" s="11">
        <v>25</v>
      </c>
      <c r="B39" s="12" t="s">
        <v>44</v>
      </c>
      <c r="C39" s="13">
        <v>44736</v>
      </c>
      <c r="D39" s="12" t="s">
        <v>71</v>
      </c>
      <c r="E39" s="12" t="s">
        <v>72</v>
      </c>
      <c r="F39" s="17">
        <v>18000</v>
      </c>
      <c r="G39" s="17">
        <v>18</v>
      </c>
      <c r="H39" s="18" t="s">
        <v>73</v>
      </c>
    </row>
    <row r="40" spans="1:8" ht="90">
      <c r="A40" s="11">
        <v>26</v>
      </c>
      <c r="B40" s="12">
        <v>19</v>
      </c>
      <c r="C40" s="13">
        <v>44740</v>
      </c>
      <c r="D40" s="12" t="s">
        <v>111</v>
      </c>
      <c r="E40" s="12" t="s">
        <v>112</v>
      </c>
      <c r="F40" s="17">
        <v>3380</v>
      </c>
      <c r="G40" s="17">
        <v>3.38</v>
      </c>
      <c r="H40" s="18" t="s">
        <v>108</v>
      </c>
    </row>
    <row r="41" spans="1:9" s="26" customFormat="1" ht="60">
      <c r="A41" s="11">
        <v>27</v>
      </c>
      <c r="B41" s="12">
        <v>16</v>
      </c>
      <c r="C41" s="13">
        <v>44742</v>
      </c>
      <c r="D41" s="12" t="s">
        <v>106</v>
      </c>
      <c r="E41" s="12" t="s">
        <v>107</v>
      </c>
      <c r="F41" s="17">
        <v>170000</v>
      </c>
      <c r="G41" s="17">
        <v>170</v>
      </c>
      <c r="H41" s="18" t="s">
        <v>108</v>
      </c>
      <c r="I41" s="33"/>
    </row>
    <row r="42" spans="1:9" s="26" customFormat="1" ht="75">
      <c r="A42" s="11">
        <v>28</v>
      </c>
      <c r="B42" s="12" t="s">
        <v>44</v>
      </c>
      <c r="C42" s="13">
        <v>44732</v>
      </c>
      <c r="D42" s="12" t="s">
        <v>104</v>
      </c>
      <c r="E42" s="12" t="s">
        <v>105</v>
      </c>
      <c r="F42" s="17">
        <v>73760</v>
      </c>
      <c r="G42" s="17">
        <v>73.76</v>
      </c>
      <c r="H42" s="18" t="s">
        <v>194</v>
      </c>
      <c r="I42" s="33"/>
    </row>
    <row r="43" spans="1:8" ht="15">
      <c r="A43" s="2"/>
      <c r="B43" s="38" t="s">
        <v>9</v>
      </c>
      <c r="C43" s="39"/>
      <c r="D43" s="39"/>
      <c r="E43" s="40"/>
      <c r="F43" s="3">
        <f>SUM(F34:F42)</f>
        <v>416021</v>
      </c>
      <c r="G43" s="3">
        <f>SUM(G34:G42)</f>
        <v>416.025</v>
      </c>
      <c r="H43" s="3"/>
    </row>
    <row r="44" spans="1:8" ht="15">
      <c r="A44" s="4"/>
      <c r="B44" s="35" t="s">
        <v>5</v>
      </c>
      <c r="C44" s="36"/>
      <c r="D44" s="36"/>
      <c r="E44" s="37"/>
      <c r="F44" s="5">
        <f>SUM(F33,F43)</f>
        <v>1070703.4100000001</v>
      </c>
      <c r="G44" s="5">
        <f>SUM(G33,G43)</f>
        <v>1070.7150000000001</v>
      </c>
      <c r="H44" s="5"/>
    </row>
    <row r="45" spans="1:8" ht="60">
      <c r="A45" s="11">
        <v>29</v>
      </c>
      <c r="B45" s="12" t="s">
        <v>44</v>
      </c>
      <c r="C45" s="13">
        <v>44746</v>
      </c>
      <c r="D45" s="12" t="s">
        <v>67</v>
      </c>
      <c r="E45" s="12" t="s">
        <v>95</v>
      </c>
      <c r="F45" s="17">
        <v>9408</v>
      </c>
      <c r="G45" s="17">
        <v>9.41</v>
      </c>
      <c r="H45" s="18" t="s">
        <v>108</v>
      </c>
    </row>
    <row r="46" spans="1:8" ht="60">
      <c r="A46" s="11">
        <v>30</v>
      </c>
      <c r="B46" s="12" t="s">
        <v>97</v>
      </c>
      <c r="C46" s="13">
        <v>44747</v>
      </c>
      <c r="D46" s="12" t="s">
        <v>94</v>
      </c>
      <c r="E46" s="12" t="s">
        <v>95</v>
      </c>
      <c r="F46" s="17">
        <v>4140</v>
      </c>
      <c r="G46" s="17">
        <v>4.14</v>
      </c>
      <c r="H46" s="18" t="s">
        <v>96</v>
      </c>
    </row>
    <row r="47" spans="1:8" ht="60">
      <c r="A47" s="18">
        <v>31</v>
      </c>
      <c r="B47" s="16" t="s">
        <v>93</v>
      </c>
      <c r="C47" s="13">
        <v>44747</v>
      </c>
      <c r="D47" s="12" t="s">
        <v>94</v>
      </c>
      <c r="E47" s="12" t="s">
        <v>95</v>
      </c>
      <c r="F47" s="17">
        <v>18500</v>
      </c>
      <c r="G47" s="17">
        <v>18.5</v>
      </c>
      <c r="H47" s="18" t="s">
        <v>96</v>
      </c>
    </row>
    <row r="48" spans="1:8" ht="75">
      <c r="A48" s="18">
        <v>32</v>
      </c>
      <c r="B48" s="16" t="s">
        <v>103</v>
      </c>
      <c r="C48" s="16" t="s">
        <v>88</v>
      </c>
      <c r="D48" s="12" t="s">
        <v>21</v>
      </c>
      <c r="E48" s="12" t="s">
        <v>28</v>
      </c>
      <c r="F48" s="17">
        <v>3500</v>
      </c>
      <c r="G48" s="17">
        <v>3.5</v>
      </c>
      <c r="H48" s="18" t="s">
        <v>92</v>
      </c>
    </row>
    <row r="49" spans="1:8" ht="75">
      <c r="A49" s="18">
        <v>33</v>
      </c>
      <c r="B49" s="16" t="s">
        <v>100</v>
      </c>
      <c r="C49" s="16" t="s">
        <v>88</v>
      </c>
      <c r="D49" s="12" t="s">
        <v>21</v>
      </c>
      <c r="E49" s="12" t="s">
        <v>28</v>
      </c>
      <c r="F49" s="17">
        <v>3500</v>
      </c>
      <c r="G49" s="17">
        <v>3.5</v>
      </c>
      <c r="H49" s="18" t="s">
        <v>92</v>
      </c>
    </row>
    <row r="50" spans="1:8" ht="75">
      <c r="A50" s="18">
        <v>34</v>
      </c>
      <c r="B50" s="16" t="s">
        <v>89</v>
      </c>
      <c r="C50" s="16" t="s">
        <v>88</v>
      </c>
      <c r="D50" s="12" t="s">
        <v>90</v>
      </c>
      <c r="E50" s="12" t="s">
        <v>91</v>
      </c>
      <c r="F50" s="17">
        <v>1670</v>
      </c>
      <c r="G50" s="17">
        <v>1.67</v>
      </c>
      <c r="H50" s="18" t="s">
        <v>92</v>
      </c>
    </row>
    <row r="51" spans="1:8" ht="75">
      <c r="A51" s="11">
        <v>35</v>
      </c>
      <c r="B51" s="12" t="s">
        <v>79</v>
      </c>
      <c r="C51" s="13">
        <v>44767</v>
      </c>
      <c r="D51" s="12" t="s">
        <v>21</v>
      </c>
      <c r="E51" s="12" t="s">
        <v>80</v>
      </c>
      <c r="F51" s="17">
        <v>3500</v>
      </c>
      <c r="G51" s="17">
        <v>3.5</v>
      </c>
      <c r="H51" s="18" t="s">
        <v>81</v>
      </c>
    </row>
    <row r="52" spans="1:8" ht="75">
      <c r="A52" s="18">
        <v>36</v>
      </c>
      <c r="B52" s="16" t="s">
        <v>82</v>
      </c>
      <c r="C52" s="13">
        <v>44768</v>
      </c>
      <c r="D52" s="12" t="s">
        <v>83</v>
      </c>
      <c r="E52" s="12" t="s">
        <v>84</v>
      </c>
      <c r="F52" s="17">
        <v>10164</v>
      </c>
      <c r="G52" s="17">
        <v>10.16</v>
      </c>
      <c r="H52" s="18" t="s">
        <v>85</v>
      </c>
    </row>
    <row r="53" spans="1:8" ht="75">
      <c r="A53" s="18">
        <v>37</v>
      </c>
      <c r="B53" s="16" t="s">
        <v>86</v>
      </c>
      <c r="C53" s="13">
        <v>44768</v>
      </c>
      <c r="D53" s="12" t="s">
        <v>83</v>
      </c>
      <c r="E53" s="12" t="s">
        <v>87</v>
      </c>
      <c r="F53" s="17">
        <v>6500</v>
      </c>
      <c r="G53" s="17">
        <v>6.5</v>
      </c>
      <c r="H53" s="18" t="s">
        <v>85</v>
      </c>
    </row>
    <row r="54" spans="1:8" ht="75">
      <c r="A54" s="11">
        <v>38</v>
      </c>
      <c r="B54" s="12">
        <v>68</v>
      </c>
      <c r="C54" s="13">
        <v>44770</v>
      </c>
      <c r="D54" s="12" t="s">
        <v>75</v>
      </c>
      <c r="E54" s="12" t="s">
        <v>78</v>
      </c>
      <c r="F54" s="17">
        <v>1800</v>
      </c>
      <c r="G54" s="17">
        <v>1.8</v>
      </c>
      <c r="H54" s="18" t="s">
        <v>77</v>
      </c>
    </row>
    <row r="55" spans="1:8" ht="75">
      <c r="A55" s="18">
        <v>39</v>
      </c>
      <c r="B55" s="16" t="s">
        <v>74</v>
      </c>
      <c r="C55" s="13">
        <v>44771</v>
      </c>
      <c r="D55" s="12" t="s">
        <v>75</v>
      </c>
      <c r="E55" s="12" t="s">
        <v>76</v>
      </c>
      <c r="F55" s="17">
        <v>500</v>
      </c>
      <c r="G55" s="17">
        <v>0.5</v>
      </c>
      <c r="H55" s="18" t="s">
        <v>77</v>
      </c>
    </row>
    <row r="56" spans="1:8" ht="45">
      <c r="A56" s="11">
        <v>40</v>
      </c>
      <c r="B56" s="12">
        <v>5</v>
      </c>
      <c r="C56" s="13">
        <v>44743</v>
      </c>
      <c r="D56" s="12" t="s">
        <v>58</v>
      </c>
      <c r="E56" s="12" t="s">
        <v>19</v>
      </c>
      <c r="F56" s="17">
        <v>3512</v>
      </c>
      <c r="G56" s="17">
        <v>3.51</v>
      </c>
      <c r="H56" s="18" t="s">
        <v>114</v>
      </c>
    </row>
    <row r="57" spans="1:8" ht="75">
      <c r="A57" s="18">
        <v>41</v>
      </c>
      <c r="B57" s="16" t="s">
        <v>44</v>
      </c>
      <c r="C57" s="13">
        <v>44743</v>
      </c>
      <c r="D57" s="12" t="s">
        <v>104</v>
      </c>
      <c r="E57" s="12" t="s">
        <v>105</v>
      </c>
      <c r="F57" s="17">
        <v>66690</v>
      </c>
      <c r="G57" s="17">
        <v>66.69</v>
      </c>
      <c r="H57" s="18" t="s">
        <v>115</v>
      </c>
    </row>
    <row r="58" spans="1:8" ht="15">
      <c r="A58" s="2"/>
      <c r="B58" s="38" t="s">
        <v>16</v>
      </c>
      <c r="C58" s="39"/>
      <c r="D58" s="39"/>
      <c r="E58" s="40"/>
      <c r="F58" s="3">
        <f>SUM(F45:F57)</f>
        <v>133384</v>
      </c>
      <c r="G58" s="3">
        <f>SUM(G45:G57)</f>
        <v>133.38</v>
      </c>
      <c r="H58" s="3"/>
    </row>
    <row r="59" spans="1:8" ht="15">
      <c r="A59" s="4"/>
      <c r="B59" s="35" t="s">
        <v>5</v>
      </c>
      <c r="C59" s="36"/>
      <c r="D59" s="36"/>
      <c r="E59" s="37"/>
      <c r="F59" s="5">
        <f>SUM(F58,F44)</f>
        <v>1204087.4100000001</v>
      </c>
      <c r="G59" s="5">
        <f>SUM(G58,G44)</f>
        <v>1204.0950000000003</v>
      </c>
      <c r="H59" s="5"/>
    </row>
    <row r="60" spans="1:8" ht="60">
      <c r="A60" s="11">
        <v>42</v>
      </c>
      <c r="B60" s="16" t="s">
        <v>116</v>
      </c>
      <c r="C60" s="13">
        <v>44774</v>
      </c>
      <c r="D60" s="12" t="s">
        <v>117</v>
      </c>
      <c r="E60" s="12" t="s">
        <v>122</v>
      </c>
      <c r="F60" s="17">
        <v>5520</v>
      </c>
      <c r="G60" s="17">
        <v>5.52</v>
      </c>
      <c r="H60" s="18" t="s">
        <v>118</v>
      </c>
    </row>
    <row r="61" spans="1:8" ht="45">
      <c r="A61" s="11">
        <v>43</v>
      </c>
      <c r="B61" s="16" t="s">
        <v>119</v>
      </c>
      <c r="C61" s="13">
        <v>44775</v>
      </c>
      <c r="D61" s="12" t="s">
        <v>120</v>
      </c>
      <c r="E61" s="12" t="s">
        <v>121</v>
      </c>
      <c r="F61" s="17">
        <v>3150</v>
      </c>
      <c r="G61" s="17">
        <v>3.15</v>
      </c>
      <c r="H61" s="18" t="s">
        <v>123</v>
      </c>
    </row>
    <row r="62" spans="1:8" ht="75">
      <c r="A62" s="11">
        <v>44</v>
      </c>
      <c r="B62" s="16" t="s">
        <v>124</v>
      </c>
      <c r="C62" s="13">
        <v>44775</v>
      </c>
      <c r="D62" s="12" t="s">
        <v>125</v>
      </c>
      <c r="E62" s="12" t="s">
        <v>126</v>
      </c>
      <c r="F62" s="17">
        <v>20000</v>
      </c>
      <c r="G62" s="17">
        <v>20</v>
      </c>
      <c r="H62" s="18" t="s">
        <v>127</v>
      </c>
    </row>
    <row r="63" spans="1:8" ht="75">
      <c r="A63" s="11">
        <v>45</v>
      </c>
      <c r="B63" s="16" t="s">
        <v>128</v>
      </c>
      <c r="C63" s="13">
        <v>44776</v>
      </c>
      <c r="D63" s="12" t="s">
        <v>129</v>
      </c>
      <c r="E63" s="12" t="s">
        <v>95</v>
      </c>
      <c r="F63" s="17">
        <v>101607.02</v>
      </c>
      <c r="G63" s="17">
        <v>101.61</v>
      </c>
      <c r="H63" s="18" t="s">
        <v>123</v>
      </c>
    </row>
    <row r="64" spans="1:8" ht="90">
      <c r="A64" s="11">
        <v>46</v>
      </c>
      <c r="B64" s="16" t="s">
        <v>44</v>
      </c>
      <c r="C64" s="13">
        <v>44776</v>
      </c>
      <c r="D64" s="12" t="s">
        <v>45</v>
      </c>
      <c r="E64" s="12" t="s">
        <v>46</v>
      </c>
      <c r="F64" s="17">
        <v>5600</v>
      </c>
      <c r="G64" s="17">
        <v>5.6</v>
      </c>
      <c r="H64" s="18" t="s">
        <v>118</v>
      </c>
    </row>
    <row r="65" spans="1:8" ht="60">
      <c r="A65" s="11">
        <v>47</v>
      </c>
      <c r="B65" s="16" t="s">
        <v>44</v>
      </c>
      <c r="C65" s="13">
        <v>44778</v>
      </c>
      <c r="D65" s="12" t="s">
        <v>130</v>
      </c>
      <c r="E65" s="12" t="s">
        <v>131</v>
      </c>
      <c r="F65" s="17">
        <v>24750</v>
      </c>
      <c r="G65" s="17">
        <v>24.75</v>
      </c>
      <c r="H65" s="18" t="s">
        <v>118</v>
      </c>
    </row>
    <row r="66" spans="1:8" ht="45">
      <c r="A66" s="11">
        <v>48</v>
      </c>
      <c r="B66" s="16" t="s">
        <v>44</v>
      </c>
      <c r="C66" s="13">
        <v>44781</v>
      </c>
      <c r="D66" s="12" t="s">
        <v>132</v>
      </c>
      <c r="E66" s="12" t="s">
        <v>133</v>
      </c>
      <c r="F66" s="17">
        <v>2545</v>
      </c>
      <c r="G66" s="17">
        <v>2.55</v>
      </c>
      <c r="H66" s="18" t="s">
        <v>134</v>
      </c>
    </row>
    <row r="67" spans="1:8" ht="60">
      <c r="A67" s="11">
        <v>49</v>
      </c>
      <c r="B67" s="16" t="s">
        <v>44</v>
      </c>
      <c r="C67" s="13">
        <v>44781</v>
      </c>
      <c r="D67" s="12" t="s">
        <v>67</v>
      </c>
      <c r="E67" s="12" t="s">
        <v>133</v>
      </c>
      <c r="F67" s="17">
        <v>5128</v>
      </c>
      <c r="G67" s="17">
        <v>5.13</v>
      </c>
      <c r="H67" s="18" t="s">
        <v>134</v>
      </c>
    </row>
    <row r="68" spans="1:8" ht="60">
      <c r="A68" s="11">
        <v>50</v>
      </c>
      <c r="B68" s="16" t="s">
        <v>135</v>
      </c>
      <c r="C68" s="13">
        <v>44789</v>
      </c>
      <c r="D68" s="12" t="s">
        <v>49</v>
      </c>
      <c r="E68" s="12" t="s">
        <v>50</v>
      </c>
      <c r="F68" s="17">
        <v>5300</v>
      </c>
      <c r="G68" s="17">
        <v>5.3</v>
      </c>
      <c r="H68" s="18" t="s">
        <v>136</v>
      </c>
    </row>
    <row r="69" spans="1:8" ht="60">
      <c r="A69" s="11">
        <v>51</v>
      </c>
      <c r="B69" s="16" t="s">
        <v>137</v>
      </c>
      <c r="C69" s="13">
        <v>44791</v>
      </c>
      <c r="D69" s="12" t="s">
        <v>138</v>
      </c>
      <c r="E69" s="12" t="s">
        <v>139</v>
      </c>
      <c r="F69" s="17">
        <v>1400</v>
      </c>
      <c r="G69" s="17">
        <v>1.4</v>
      </c>
      <c r="H69" s="18" t="s">
        <v>140</v>
      </c>
    </row>
    <row r="70" spans="1:8" ht="60">
      <c r="A70" s="11">
        <v>52</v>
      </c>
      <c r="B70" s="16" t="s">
        <v>141</v>
      </c>
      <c r="C70" s="13">
        <v>44796</v>
      </c>
      <c r="D70" s="12" t="s">
        <v>49</v>
      </c>
      <c r="E70" s="12" t="s">
        <v>50</v>
      </c>
      <c r="F70" s="17">
        <v>8000</v>
      </c>
      <c r="G70" s="17">
        <v>8</v>
      </c>
      <c r="H70" s="18" t="s">
        <v>115</v>
      </c>
    </row>
    <row r="71" spans="1:8" ht="60">
      <c r="A71" s="11">
        <v>53</v>
      </c>
      <c r="B71" s="16" t="s">
        <v>44</v>
      </c>
      <c r="C71" s="13">
        <v>44789</v>
      </c>
      <c r="D71" s="12" t="s">
        <v>67</v>
      </c>
      <c r="E71" s="12" t="s">
        <v>95</v>
      </c>
      <c r="F71" s="17">
        <v>8293</v>
      </c>
      <c r="G71" s="17">
        <v>8.29</v>
      </c>
      <c r="H71" s="18" t="s">
        <v>114</v>
      </c>
    </row>
    <row r="72" spans="1:8" ht="75">
      <c r="A72" s="11">
        <v>54</v>
      </c>
      <c r="B72" s="16" t="s">
        <v>142</v>
      </c>
      <c r="C72" s="13">
        <v>44797</v>
      </c>
      <c r="D72" s="12" t="s">
        <v>129</v>
      </c>
      <c r="E72" s="12" t="s">
        <v>95</v>
      </c>
      <c r="F72" s="17">
        <v>12149.55</v>
      </c>
      <c r="G72" s="17">
        <v>12.15</v>
      </c>
      <c r="H72" s="18" t="s">
        <v>114</v>
      </c>
    </row>
    <row r="73" spans="1:8" ht="60">
      <c r="A73" s="11">
        <v>55</v>
      </c>
      <c r="B73" s="16" t="s">
        <v>143</v>
      </c>
      <c r="C73" s="13">
        <v>44797</v>
      </c>
      <c r="D73" s="12" t="s">
        <v>94</v>
      </c>
      <c r="E73" s="12" t="s">
        <v>144</v>
      </c>
      <c r="F73" s="17">
        <v>19480</v>
      </c>
      <c r="G73" s="17">
        <v>19.48</v>
      </c>
      <c r="H73" s="18" t="s">
        <v>114</v>
      </c>
    </row>
    <row r="74" spans="1:8" ht="45">
      <c r="A74" s="11">
        <v>56</v>
      </c>
      <c r="B74" s="16" t="s">
        <v>44</v>
      </c>
      <c r="C74" s="13">
        <v>44798</v>
      </c>
      <c r="D74" s="12" t="s">
        <v>132</v>
      </c>
      <c r="E74" s="12" t="s">
        <v>95</v>
      </c>
      <c r="F74" s="17">
        <v>63924</v>
      </c>
      <c r="G74" s="17">
        <v>63.92</v>
      </c>
      <c r="H74" s="18" t="s">
        <v>145</v>
      </c>
    </row>
    <row r="75" spans="1:8" ht="60">
      <c r="A75" s="11">
        <v>57</v>
      </c>
      <c r="B75" s="16" t="s">
        <v>44</v>
      </c>
      <c r="C75" s="13">
        <v>44799</v>
      </c>
      <c r="D75" s="12" t="s">
        <v>67</v>
      </c>
      <c r="E75" s="12" t="s">
        <v>95</v>
      </c>
      <c r="F75" s="17">
        <v>3768</v>
      </c>
      <c r="G75" s="17">
        <v>3.77</v>
      </c>
      <c r="H75" s="18" t="s">
        <v>146</v>
      </c>
    </row>
    <row r="76" spans="1:8" ht="60">
      <c r="A76" s="11">
        <v>58</v>
      </c>
      <c r="B76" s="16" t="s">
        <v>147</v>
      </c>
      <c r="C76" s="13">
        <v>44802</v>
      </c>
      <c r="D76" s="12" t="s">
        <v>94</v>
      </c>
      <c r="E76" s="12" t="s">
        <v>144</v>
      </c>
      <c r="F76" s="17">
        <v>3630</v>
      </c>
      <c r="G76" s="17">
        <v>3.63</v>
      </c>
      <c r="H76" s="18" t="s">
        <v>146</v>
      </c>
    </row>
    <row r="77" spans="1:8" ht="75">
      <c r="A77" s="11">
        <v>59</v>
      </c>
      <c r="B77" s="16" t="s">
        <v>148</v>
      </c>
      <c r="C77" s="13">
        <v>44802</v>
      </c>
      <c r="D77" s="12" t="s">
        <v>149</v>
      </c>
      <c r="E77" s="12" t="s">
        <v>150</v>
      </c>
      <c r="F77" s="17">
        <v>50500</v>
      </c>
      <c r="G77" s="17">
        <v>50.5</v>
      </c>
      <c r="H77" s="18" t="s">
        <v>185</v>
      </c>
    </row>
    <row r="78" spans="1:8" ht="75">
      <c r="A78" s="11">
        <v>60</v>
      </c>
      <c r="B78" s="16" t="s">
        <v>151</v>
      </c>
      <c r="C78" s="13">
        <v>44802</v>
      </c>
      <c r="D78" s="12" t="s">
        <v>149</v>
      </c>
      <c r="E78" s="12" t="s">
        <v>152</v>
      </c>
      <c r="F78" s="17">
        <v>47500</v>
      </c>
      <c r="G78" s="17">
        <v>47.5</v>
      </c>
      <c r="H78" s="18" t="s">
        <v>185</v>
      </c>
    </row>
    <row r="79" spans="1:8" ht="90">
      <c r="A79" s="11">
        <v>61</v>
      </c>
      <c r="B79" s="16" t="s">
        <v>44</v>
      </c>
      <c r="C79" s="13">
        <v>44792</v>
      </c>
      <c r="D79" s="12" t="s">
        <v>45</v>
      </c>
      <c r="E79" s="12" t="s">
        <v>46</v>
      </c>
      <c r="F79" s="17">
        <v>5400</v>
      </c>
      <c r="G79" s="17">
        <v>5.4</v>
      </c>
      <c r="H79" s="18" t="s">
        <v>146</v>
      </c>
    </row>
    <row r="80" spans="1:8" ht="75">
      <c r="A80" s="11">
        <v>62</v>
      </c>
      <c r="B80" s="16" t="s">
        <v>142</v>
      </c>
      <c r="C80" s="13">
        <v>44797</v>
      </c>
      <c r="D80" s="12" t="s">
        <v>153</v>
      </c>
      <c r="E80" s="12" t="s">
        <v>95</v>
      </c>
      <c r="F80" s="17">
        <v>25634</v>
      </c>
      <c r="G80" s="17">
        <v>25.63</v>
      </c>
      <c r="H80" s="18" t="s">
        <v>114</v>
      </c>
    </row>
    <row r="81" spans="1:8" ht="45">
      <c r="A81" s="11">
        <v>63</v>
      </c>
      <c r="B81" s="16" t="s">
        <v>155</v>
      </c>
      <c r="C81" s="13">
        <v>44774</v>
      </c>
      <c r="D81" s="12" t="s">
        <v>58</v>
      </c>
      <c r="E81" s="12" t="s">
        <v>19</v>
      </c>
      <c r="F81" s="17">
        <v>6365.5</v>
      </c>
      <c r="G81" s="17">
        <v>6.37</v>
      </c>
      <c r="H81" s="18" t="s">
        <v>156</v>
      </c>
    </row>
    <row r="82" spans="1:8" ht="75">
      <c r="A82" s="11">
        <v>64</v>
      </c>
      <c r="B82" s="16" t="s">
        <v>164</v>
      </c>
      <c r="C82" s="13">
        <v>44798</v>
      </c>
      <c r="D82" s="12" t="s">
        <v>13</v>
      </c>
      <c r="E82" s="12" t="s">
        <v>165</v>
      </c>
      <c r="F82" s="17">
        <v>2284.39</v>
      </c>
      <c r="G82" s="17">
        <v>2.28</v>
      </c>
      <c r="H82" s="18" t="s">
        <v>166</v>
      </c>
    </row>
    <row r="83" spans="1:8" ht="120">
      <c r="A83" s="11">
        <v>65</v>
      </c>
      <c r="B83" s="16" t="s">
        <v>44</v>
      </c>
      <c r="C83" s="13">
        <v>44777</v>
      </c>
      <c r="D83" s="12" t="s">
        <v>171</v>
      </c>
      <c r="E83" s="12" t="s">
        <v>172</v>
      </c>
      <c r="F83" s="17">
        <v>15000</v>
      </c>
      <c r="G83" s="17">
        <v>15</v>
      </c>
      <c r="H83" s="18"/>
    </row>
    <row r="84" spans="1:8" ht="15">
      <c r="A84" s="11"/>
      <c r="B84" s="16"/>
      <c r="C84" s="13"/>
      <c r="D84" s="12"/>
      <c r="E84" s="12"/>
      <c r="F84" s="17"/>
      <c r="G84" s="17"/>
      <c r="H84" s="18"/>
    </row>
    <row r="85" spans="1:8" ht="15">
      <c r="A85" s="2"/>
      <c r="B85" s="38" t="s">
        <v>36</v>
      </c>
      <c r="C85" s="39"/>
      <c r="D85" s="39"/>
      <c r="E85" s="40"/>
      <c r="F85" s="3">
        <f>SUM(F60:F84)</f>
        <v>446928.46</v>
      </c>
      <c r="G85" s="3">
        <f>SUM(G60:G84)</f>
        <v>446.92999999999995</v>
      </c>
      <c r="H85" s="3"/>
    </row>
    <row r="86" spans="1:8" ht="15">
      <c r="A86" s="4"/>
      <c r="B86" s="35" t="s">
        <v>5</v>
      </c>
      <c r="C86" s="36"/>
      <c r="D86" s="36"/>
      <c r="E86" s="37"/>
      <c r="F86" s="5">
        <f>SUM(F85,F59)</f>
        <v>1651015.87</v>
      </c>
      <c r="G86" s="5">
        <f>SUM(G85,G59)</f>
        <v>1651.025</v>
      </c>
      <c r="H86" s="5"/>
    </row>
    <row r="87" spans="1:8" ht="60">
      <c r="A87" s="11">
        <v>66</v>
      </c>
      <c r="B87" s="29">
        <v>40</v>
      </c>
      <c r="C87" s="19">
        <v>44805</v>
      </c>
      <c r="D87" s="12" t="s">
        <v>67</v>
      </c>
      <c r="E87" s="12" t="s">
        <v>95</v>
      </c>
      <c r="F87" s="17">
        <v>2850</v>
      </c>
      <c r="G87" s="17">
        <v>2.85</v>
      </c>
      <c r="H87" s="18" t="s">
        <v>154</v>
      </c>
    </row>
    <row r="88" spans="1:8" ht="75">
      <c r="A88" s="11">
        <v>67</v>
      </c>
      <c r="B88" s="16" t="s">
        <v>157</v>
      </c>
      <c r="C88" s="13">
        <v>44811</v>
      </c>
      <c r="D88" s="12" t="s">
        <v>158</v>
      </c>
      <c r="E88" s="12" t="s">
        <v>159</v>
      </c>
      <c r="F88" s="17">
        <v>16200</v>
      </c>
      <c r="G88" s="17">
        <v>16.2</v>
      </c>
      <c r="H88" s="18" t="s">
        <v>156</v>
      </c>
    </row>
    <row r="89" spans="1:8" ht="60">
      <c r="A89" s="11">
        <v>68</v>
      </c>
      <c r="B89" s="29">
        <v>41</v>
      </c>
      <c r="C89" s="19">
        <v>44810</v>
      </c>
      <c r="D89" s="12" t="s">
        <v>67</v>
      </c>
      <c r="E89" s="12" t="s">
        <v>95</v>
      </c>
      <c r="F89" s="17">
        <v>7682</v>
      </c>
      <c r="G89" s="17">
        <v>7.68</v>
      </c>
      <c r="H89" s="18" t="s">
        <v>156</v>
      </c>
    </row>
    <row r="90" spans="1:8" ht="90">
      <c r="A90" s="11">
        <v>69</v>
      </c>
      <c r="B90" s="16" t="s">
        <v>160</v>
      </c>
      <c r="C90" s="13">
        <v>44805</v>
      </c>
      <c r="D90" s="12" t="s">
        <v>161</v>
      </c>
      <c r="E90" s="12" t="s">
        <v>95</v>
      </c>
      <c r="F90" s="17">
        <v>5629.34</v>
      </c>
      <c r="G90" s="17">
        <v>5.63</v>
      </c>
      <c r="H90" s="18" t="s">
        <v>156</v>
      </c>
    </row>
    <row r="91" spans="1:8" ht="60">
      <c r="A91" s="11">
        <v>70</v>
      </c>
      <c r="B91" s="29" t="s">
        <v>162</v>
      </c>
      <c r="C91" s="19">
        <v>44809</v>
      </c>
      <c r="D91" s="12" t="s">
        <v>94</v>
      </c>
      <c r="E91" s="12" t="s">
        <v>95</v>
      </c>
      <c r="F91" s="17">
        <v>8890</v>
      </c>
      <c r="G91" s="17">
        <v>8.89</v>
      </c>
      <c r="H91" s="18" t="s">
        <v>156</v>
      </c>
    </row>
    <row r="92" spans="1:8" ht="45">
      <c r="A92" s="11">
        <v>71</v>
      </c>
      <c r="B92" s="16" t="s">
        <v>116</v>
      </c>
      <c r="C92" s="13">
        <v>44813</v>
      </c>
      <c r="D92" s="12" t="s">
        <v>132</v>
      </c>
      <c r="E92" s="12" t="s">
        <v>95</v>
      </c>
      <c r="F92" s="17">
        <v>4536</v>
      </c>
      <c r="G92" s="17">
        <v>4.54</v>
      </c>
      <c r="H92" s="18" t="s">
        <v>163</v>
      </c>
    </row>
    <row r="93" spans="1:8" ht="60">
      <c r="A93" s="11">
        <v>72</v>
      </c>
      <c r="B93" s="29">
        <v>42</v>
      </c>
      <c r="C93" s="19">
        <v>44813</v>
      </c>
      <c r="D93" s="12" t="s">
        <v>67</v>
      </c>
      <c r="E93" s="12" t="s">
        <v>95</v>
      </c>
      <c r="F93" s="17">
        <v>6538</v>
      </c>
      <c r="G93" s="17">
        <v>6.54</v>
      </c>
      <c r="H93" s="18" t="s">
        <v>163</v>
      </c>
    </row>
    <row r="94" spans="1:8" ht="90">
      <c r="A94" s="11">
        <v>73</v>
      </c>
      <c r="B94" s="16" t="s">
        <v>167</v>
      </c>
      <c r="C94" s="19">
        <v>44813</v>
      </c>
      <c r="D94" s="12" t="s">
        <v>161</v>
      </c>
      <c r="E94" s="12" t="s">
        <v>95</v>
      </c>
      <c r="F94" s="17">
        <v>5441.12</v>
      </c>
      <c r="G94" s="17">
        <v>5.44</v>
      </c>
      <c r="H94" s="18" t="s">
        <v>166</v>
      </c>
    </row>
    <row r="95" spans="1:8" ht="75">
      <c r="A95" s="11">
        <v>74</v>
      </c>
      <c r="B95" s="16" t="s">
        <v>168</v>
      </c>
      <c r="C95" s="13">
        <v>44817</v>
      </c>
      <c r="D95" s="12" t="s">
        <v>90</v>
      </c>
      <c r="E95" s="12" t="s">
        <v>169</v>
      </c>
      <c r="F95" s="17">
        <v>37370</v>
      </c>
      <c r="G95" s="17">
        <v>37.37</v>
      </c>
      <c r="H95" s="18" t="s">
        <v>170</v>
      </c>
    </row>
    <row r="96" spans="1:8" ht="75">
      <c r="A96" s="11">
        <v>75</v>
      </c>
      <c r="B96" s="29" t="s">
        <v>173</v>
      </c>
      <c r="C96" s="19">
        <v>44806</v>
      </c>
      <c r="D96" s="12" t="s">
        <v>21</v>
      </c>
      <c r="E96" s="12" t="s">
        <v>20</v>
      </c>
      <c r="F96" s="17">
        <v>3500</v>
      </c>
      <c r="G96" s="17">
        <v>3.5</v>
      </c>
      <c r="H96" s="18" t="s">
        <v>184</v>
      </c>
    </row>
    <row r="97" spans="1:8" ht="60">
      <c r="A97" s="11">
        <v>76</v>
      </c>
      <c r="B97" s="16" t="s">
        <v>174</v>
      </c>
      <c r="C97" s="19">
        <v>44817</v>
      </c>
      <c r="D97" s="12" t="s">
        <v>67</v>
      </c>
      <c r="E97" s="12" t="s">
        <v>95</v>
      </c>
      <c r="F97" s="17">
        <v>6686</v>
      </c>
      <c r="G97" s="17">
        <v>6.69</v>
      </c>
      <c r="H97" s="18" t="s">
        <v>182</v>
      </c>
    </row>
    <row r="98" spans="1:8" ht="45">
      <c r="A98" s="11">
        <v>77</v>
      </c>
      <c r="B98" s="16" t="s">
        <v>175</v>
      </c>
      <c r="C98" s="13">
        <v>44817</v>
      </c>
      <c r="D98" s="12" t="s">
        <v>132</v>
      </c>
      <c r="E98" s="12" t="s">
        <v>95</v>
      </c>
      <c r="F98" s="17">
        <v>1380</v>
      </c>
      <c r="G98" s="17">
        <v>1.38</v>
      </c>
      <c r="H98" s="18" t="s">
        <v>183</v>
      </c>
    </row>
    <row r="99" spans="1:8" ht="60">
      <c r="A99" s="11">
        <v>78</v>
      </c>
      <c r="B99" s="29">
        <v>47</v>
      </c>
      <c r="C99" s="19">
        <v>44831</v>
      </c>
      <c r="D99" s="12" t="s">
        <v>67</v>
      </c>
      <c r="E99" s="12" t="s">
        <v>95</v>
      </c>
      <c r="F99" s="17">
        <v>6612.55</v>
      </c>
      <c r="G99" s="17">
        <v>6.61</v>
      </c>
      <c r="H99" s="18" t="s">
        <v>182</v>
      </c>
    </row>
    <row r="100" spans="1:8" ht="45">
      <c r="A100" s="11">
        <v>79</v>
      </c>
      <c r="B100" s="16" t="s">
        <v>176</v>
      </c>
      <c r="C100" s="19">
        <v>44831</v>
      </c>
      <c r="D100" s="12" t="s">
        <v>132</v>
      </c>
      <c r="E100" s="12" t="s">
        <v>95</v>
      </c>
      <c r="F100" s="17">
        <v>5226</v>
      </c>
      <c r="G100" s="17">
        <v>5.23</v>
      </c>
      <c r="H100" s="18" t="s">
        <v>181</v>
      </c>
    </row>
    <row r="101" spans="1:8" ht="45">
      <c r="A101" s="11">
        <v>80</v>
      </c>
      <c r="B101" s="16" t="s">
        <v>177</v>
      </c>
      <c r="C101" s="13">
        <v>44805</v>
      </c>
      <c r="D101" s="12" t="s">
        <v>58</v>
      </c>
      <c r="E101" s="12" t="s">
        <v>19</v>
      </c>
      <c r="F101" s="17">
        <v>3512</v>
      </c>
      <c r="G101" s="17">
        <v>3.51</v>
      </c>
      <c r="H101" s="18" t="s">
        <v>180</v>
      </c>
    </row>
    <row r="102" spans="1:8" ht="75">
      <c r="A102" s="11">
        <v>81</v>
      </c>
      <c r="B102" s="29" t="s">
        <v>44</v>
      </c>
      <c r="C102" s="19">
        <v>44805</v>
      </c>
      <c r="D102" s="12" t="s">
        <v>104</v>
      </c>
      <c r="E102" s="12" t="s">
        <v>105</v>
      </c>
      <c r="F102" s="17">
        <v>30515</v>
      </c>
      <c r="G102" s="17">
        <v>30.52</v>
      </c>
      <c r="H102" s="18" t="s">
        <v>179</v>
      </c>
    </row>
    <row r="103" spans="1:8" ht="60">
      <c r="A103" s="11">
        <v>82</v>
      </c>
      <c r="B103" s="16" t="s">
        <v>220</v>
      </c>
      <c r="C103" s="19">
        <v>44818</v>
      </c>
      <c r="D103" s="12" t="s">
        <v>221</v>
      </c>
      <c r="E103" s="12" t="s">
        <v>222</v>
      </c>
      <c r="F103" s="17">
        <v>16228.09</v>
      </c>
      <c r="G103" s="17">
        <v>16.23</v>
      </c>
      <c r="H103" s="18" t="s">
        <v>223</v>
      </c>
    </row>
    <row r="104" spans="1:8" ht="15">
      <c r="A104" s="11"/>
      <c r="B104" s="16"/>
      <c r="C104" s="13"/>
      <c r="D104" s="12"/>
      <c r="E104" s="12"/>
      <c r="F104" s="17"/>
      <c r="G104" s="17"/>
      <c r="H104" s="18"/>
    </row>
    <row r="105" spans="1:8" ht="15">
      <c r="A105" s="2"/>
      <c r="B105" s="38" t="s">
        <v>37</v>
      </c>
      <c r="C105" s="39"/>
      <c r="D105" s="39"/>
      <c r="E105" s="40"/>
      <c r="F105" s="3">
        <f>SUM(F87:F104)</f>
        <v>168796.1</v>
      </c>
      <c r="G105" s="3">
        <f>SUM(G87:G104)</f>
        <v>168.80999999999997</v>
      </c>
      <c r="H105" s="3"/>
    </row>
    <row r="106" spans="1:8" ht="15">
      <c r="A106" s="4"/>
      <c r="B106" s="35" t="s">
        <v>5</v>
      </c>
      <c r="C106" s="36"/>
      <c r="D106" s="36"/>
      <c r="E106" s="37"/>
      <c r="F106" s="5">
        <f>SUM(F105+F86)</f>
        <v>1819811.9700000002</v>
      </c>
      <c r="G106" s="5">
        <f>SUM(G105+G86)</f>
        <v>1819.835</v>
      </c>
      <c r="H106" s="5"/>
    </row>
    <row r="107" spans="1:8" ht="75">
      <c r="A107" s="6">
        <v>83</v>
      </c>
      <c r="B107" s="7">
        <v>30</v>
      </c>
      <c r="C107" s="8">
        <v>44853</v>
      </c>
      <c r="D107" s="12" t="s">
        <v>83</v>
      </c>
      <c r="E107" s="12" t="s">
        <v>87</v>
      </c>
      <c r="F107" s="10">
        <v>13000</v>
      </c>
      <c r="G107" s="10">
        <v>13</v>
      </c>
      <c r="H107" s="18" t="s">
        <v>178</v>
      </c>
    </row>
    <row r="108" spans="1:8" ht="75">
      <c r="A108" s="6">
        <v>84</v>
      </c>
      <c r="B108" s="7">
        <v>102</v>
      </c>
      <c r="C108" s="8">
        <v>44852</v>
      </c>
      <c r="D108" s="12" t="s">
        <v>75</v>
      </c>
      <c r="E108" s="12" t="s">
        <v>76</v>
      </c>
      <c r="F108" s="10">
        <v>2300</v>
      </c>
      <c r="G108" s="10">
        <v>2.3</v>
      </c>
      <c r="H108" s="18" t="s">
        <v>178</v>
      </c>
    </row>
    <row r="109" spans="1:8" ht="75">
      <c r="A109" s="6">
        <v>85</v>
      </c>
      <c r="B109" s="7" t="s">
        <v>186</v>
      </c>
      <c r="C109" s="8">
        <v>44839</v>
      </c>
      <c r="D109" s="12" t="s">
        <v>21</v>
      </c>
      <c r="E109" s="12" t="s">
        <v>20</v>
      </c>
      <c r="F109" s="10">
        <v>3500</v>
      </c>
      <c r="G109" s="10">
        <v>3.5</v>
      </c>
      <c r="H109" s="18" t="s">
        <v>195</v>
      </c>
    </row>
    <row r="110" spans="1:8" ht="45">
      <c r="A110" s="6">
        <v>86</v>
      </c>
      <c r="B110" s="7">
        <v>8</v>
      </c>
      <c r="C110" s="8">
        <v>44835</v>
      </c>
      <c r="D110" s="12" t="s">
        <v>58</v>
      </c>
      <c r="E110" s="12" t="s">
        <v>19</v>
      </c>
      <c r="F110" s="17">
        <v>3512</v>
      </c>
      <c r="G110" s="10">
        <v>3.51</v>
      </c>
      <c r="H110" s="18" t="s">
        <v>196</v>
      </c>
    </row>
    <row r="111" spans="1:8" ht="75">
      <c r="A111" s="6">
        <v>87</v>
      </c>
      <c r="B111" s="7" t="s">
        <v>44</v>
      </c>
      <c r="C111" s="8">
        <v>44835</v>
      </c>
      <c r="D111" s="12" t="s">
        <v>104</v>
      </c>
      <c r="E111" s="12" t="s">
        <v>105</v>
      </c>
      <c r="F111" s="10">
        <v>3065</v>
      </c>
      <c r="G111" s="10">
        <v>3.07</v>
      </c>
      <c r="H111" s="18" t="s">
        <v>197</v>
      </c>
    </row>
    <row r="112" spans="1:8" ht="45">
      <c r="A112" s="6">
        <v>88</v>
      </c>
      <c r="B112" s="7">
        <v>34</v>
      </c>
      <c r="C112" s="8">
        <v>44859</v>
      </c>
      <c r="D112" s="12" t="s">
        <v>205</v>
      </c>
      <c r="E112" s="12" t="s">
        <v>206</v>
      </c>
      <c r="F112" s="10">
        <v>165319.49</v>
      </c>
      <c r="G112" s="10">
        <v>165.32</v>
      </c>
      <c r="H112" s="18" t="s">
        <v>207</v>
      </c>
    </row>
    <row r="113" spans="1:8" ht="15">
      <c r="A113" s="6"/>
      <c r="B113" s="7"/>
      <c r="C113" s="8"/>
      <c r="D113" s="12"/>
      <c r="E113" s="12"/>
      <c r="F113" s="10"/>
      <c r="G113" s="10"/>
      <c r="H113" s="18"/>
    </row>
    <row r="114" spans="1:8" ht="15">
      <c r="A114" s="6"/>
      <c r="B114" s="7"/>
      <c r="C114" s="8"/>
      <c r="D114" s="12"/>
      <c r="E114" s="12"/>
      <c r="F114" s="17"/>
      <c r="G114" s="10"/>
      <c r="H114" s="18"/>
    </row>
    <row r="115" spans="1:8" ht="15">
      <c r="A115" s="2"/>
      <c r="B115" s="38" t="s">
        <v>38</v>
      </c>
      <c r="C115" s="39"/>
      <c r="D115" s="39"/>
      <c r="E115" s="40"/>
      <c r="F115" s="3">
        <f>SUM(F107:F114)</f>
        <v>190696.49</v>
      </c>
      <c r="G115" s="3">
        <f>SUM(G107:G114)</f>
        <v>190.7</v>
      </c>
      <c r="H115" s="3"/>
    </row>
    <row r="116" spans="1:8" ht="15">
      <c r="A116" s="4"/>
      <c r="B116" s="35" t="s">
        <v>5</v>
      </c>
      <c r="C116" s="36"/>
      <c r="D116" s="36"/>
      <c r="E116" s="37"/>
      <c r="F116" s="5">
        <f>SUM(F115+F106)</f>
        <v>2010508.4600000002</v>
      </c>
      <c r="G116" s="5">
        <f>SUM(G115+G106)</f>
        <v>2010.535</v>
      </c>
      <c r="H116" s="5"/>
    </row>
    <row r="117" spans="1:8" ht="60">
      <c r="A117" s="6">
        <v>89</v>
      </c>
      <c r="B117" s="7">
        <v>52</v>
      </c>
      <c r="C117" s="8">
        <v>44883</v>
      </c>
      <c r="D117" s="12" t="s">
        <v>67</v>
      </c>
      <c r="E117" s="12" t="s">
        <v>95</v>
      </c>
      <c r="F117" s="10">
        <v>1250.8</v>
      </c>
      <c r="G117" s="10">
        <v>1.25</v>
      </c>
      <c r="H117" s="18" t="s">
        <v>198</v>
      </c>
    </row>
    <row r="118" spans="1:8" ht="60">
      <c r="A118" s="6">
        <v>90</v>
      </c>
      <c r="B118" s="7">
        <v>51</v>
      </c>
      <c r="C118" s="8">
        <v>44872</v>
      </c>
      <c r="D118" s="12" t="s">
        <v>67</v>
      </c>
      <c r="E118" s="12" t="s">
        <v>95</v>
      </c>
      <c r="F118" s="10">
        <v>1680</v>
      </c>
      <c r="G118" s="10">
        <v>1.68</v>
      </c>
      <c r="H118" s="18" t="s">
        <v>198</v>
      </c>
    </row>
    <row r="119" spans="1:8" ht="45">
      <c r="A119" s="6">
        <v>91</v>
      </c>
      <c r="B119" s="7">
        <v>42</v>
      </c>
      <c r="C119" s="8">
        <v>44883</v>
      </c>
      <c r="D119" s="12" t="s">
        <v>132</v>
      </c>
      <c r="E119" s="12" t="s">
        <v>95</v>
      </c>
      <c r="F119" s="10">
        <v>2770</v>
      </c>
      <c r="G119" s="10">
        <v>2.77</v>
      </c>
      <c r="H119" s="18" t="s">
        <v>198</v>
      </c>
    </row>
    <row r="120" spans="1:8" ht="90">
      <c r="A120" s="6">
        <v>92</v>
      </c>
      <c r="B120" s="7" t="s">
        <v>187</v>
      </c>
      <c r="C120" s="8">
        <v>44883</v>
      </c>
      <c r="D120" s="12" t="s">
        <v>161</v>
      </c>
      <c r="E120" s="12" t="s">
        <v>95</v>
      </c>
      <c r="F120" s="10">
        <v>5346</v>
      </c>
      <c r="G120" s="10">
        <v>5.35</v>
      </c>
      <c r="H120" s="18" t="s">
        <v>199</v>
      </c>
    </row>
    <row r="121" spans="1:8" ht="60">
      <c r="A121" s="6">
        <v>93</v>
      </c>
      <c r="B121" s="7">
        <v>53</v>
      </c>
      <c r="C121" s="8">
        <v>44886</v>
      </c>
      <c r="D121" s="12" t="s">
        <v>67</v>
      </c>
      <c r="E121" s="12" t="s">
        <v>95</v>
      </c>
      <c r="F121" s="10">
        <v>2166</v>
      </c>
      <c r="G121" s="10">
        <v>2.17</v>
      </c>
      <c r="H121" s="18" t="s">
        <v>199</v>
      </c>
    </row>
    <row r="122" spans="1:8" ht="60">
      <c r="A122" s="6">
        <v>94</v>
      </c>
      <c r="B122" s="7" t="s">
        <v>188</v>
      </c>
      <c r="C122" s="8">
        <v>44880</v>
      </c>
      <c r="D122" s="12" t="s">
        <v>189</v>
      </c>
      <c r="E122" s="12" t="s">
        <v>190</v>
      </c>
      <c r="F122" s="10">
        <v>3096.24</v>
      </c>
      <c r="G122" s="10">
        <v>3.1</v>
      </c>
      <c r="H122" s="18" t="s">
        <v>200</v>
      </c>
    </row>
    <row r="123" spans="1:8" ht="60">
      <c r="A123" s="6">
        <v>95</v>
      </c>
      <c r="B123" s="7" t="s">
        <v>191</v>
      </c>
      <c r="C123" s="8">
        <v>44880</v>
      </c>
      <c r="D123" s="12" t="s">
        <v>189</v>
      </c>
      <c r="E123" s="9" t="s">
        <v>192</v>
      </c>
      <c r="F123" s="10">
        <v>13920</v>
      </c>
      <c r="G123" s="10">
        <v>13.92</v>
      </c>
      <c r="H123" s="18" t="s">
        <v>200</v>
      </c>
    </row>
    <row r="124" spans="1:8" ht="75">
      <c r="A124" s="6">
        <v>96</v>
      </c>
      <c r="B124" s="7" t="s">
        <v>44</v>
      </c>
      <c r="C124" s="8">
        <v>44866</v>
      </c>
      <c r="D124" s="12" t="s">
        <v>104</v>
      </c>
      <c r="E124" s="12" t="s">
        <v>105</v>
      </c>
      <c r="F124" s="10">
        <v>15295</v>
      </c>
      <c r="G124" s="10">
        <v>15.3</v>
      </c>
      <c r="H124" s="18"/>
    </row>
    <row r="125" spans="1:8" ht="60">
      <c r="A125" s="6">
        <v>97</v>
      </c>
      <c r="B125" s="7">
        <v>54</v>
      </c>
      <c r="C125" s="8">
        <v>44895</v>
      </c>
      <c r="D125" s="12" t="s">
        <v>67</v>
      </c>
      <c r="E125" s="12" t="s">
        <v>95</v>
      </c>
      <c r="F125" s="10">
        <v>2334</v>
      </c>
      <c r="G125" s="10">
        <v>2.33</v>
      </c>
      <c r="H125" s="18" t="s">
        <v>201</v>
      </c>
    </row>
    <row r="126" spans="1:8" ht="45">
      <c r="A126" s="6">
        <v>98</v>
      </c>
      <c r="B126" s="7">
        <v>220800</v>
      </c>
      <c r="C126" s="8">
        <v>44895</v>
      </c>
      <c r="D126" s="12" t="s">
        <v>120</v>
      </c>
      <c r="E126" s="9" t="s">
        <v>202</v>
      </c>
      <c r="F126" s="10">
        <v>8700</v>
      </c>
      <c r="G126" s="10">
        <v>8.7</v>
      </c>
      <c r="H126" s="18" t="s">
        <v>201</v>
      </c>
    </row>
    <row r="127" spans="1:8" ht="45">
      <c r="A127" s="6">
        <v>99</v>
      </c>
      <c r="B127" s="7">
        <v>9</v>
      </c>
      <c r="C127" s="8">
        <v>44866</v>
      </c>
      <c r="D127" s="12" t="s">
        <v>58</v>
      </c>
      <c r="E127" s="12" t="s">
        <v>19</v>
      </c>
      <c r="F127" s="10">
        <v>4390</v>
      </c>
      <c r="G127" s="10">
        <v>4.39</v>
      </c>
      <c r="H127" s="18" t="s">
        <v>194</v>
      </c>
    </row>
    <row r="128" spans="1:8" ht="75">
      <c r="A128" s="6">
        <v>100</v>
      </c>
      <c r="B128" s="7" t="s">
        <v>216</v>
      </c>
      <c r="C128" s="8">
        <v>44894</v>
      </c>
      <c r="D128" s="12" t="s">
        <v>21</v>
      </c>
      <c r="E128" s="12" t="s">
        <v>217</v>
      </c>
      <c r="F128" s="10">
        <v>6000</v>
      </c>
      <c r="G128" s="10">
        <v>6</v>
      </c>
      <c r="H128" s="18"/>
    </row>
    <row r="129" spans="1:8" ht="15">
      <c r="A129" s="6"/>
      <c r="B129" s="7"/>
      <c r="C129" s="8"/>
      <c r="D129" s="12"/>
      <c r="E129" s="12"/>
      <c r="F129" s="10"/>
      <c r="G129" s="10"/>
      <c r="H129" s="18"/>
    </row>
    <row r="130" spans="1:8" ht="15">
      <c r="A130" s="6"/>
      <c r="B130" s="7"/>
      <c r="C130" s="8"/>
      <c r="D130" s="12"/>
      <c r="E130" s="9"/>
      <c r="F130" s="10"/>
      <c r="G130" s="10"/>
      <c r="H130" s="18"/>
    </row>
    <row r="131" spans="1:8" ht="15">
      <c r="A131" s="6"/>
      <c r="B131" s="7"/>
      <c r="C131" s="8"/>
      <c r="D131" s="12"/>
      <c r="E131" s="12"/>
      <c r="F131" s="10"/>
      <c r="G131" s="10"/>
      <c r="H131" s="18"/>
    </row>
    <row r="132" spans="1:8" ht="15">
      <c r="A132" s="2"/>
      <c r="B132" s="38" t="s">
        <v>8</v>
      </c>
      <c r="C132" s="39"/>
      <c r="D132" s="39"/>
      <c r="E132" s="40"/>
      <c r="F132" s="3">
        <f>SUM(F117:F131)</f>
        <v>66948.04000000001</v>
      </c>
      <c r="G132" s="3">
        <f>SUM(G117:G131)</f>
        <v>66.96000000000001</v>
      </c>
      <c r="H132" s="3"/>
    </row>
    <row r="133" spans="1:8" ht="15">
      <c r="A133" s="4"/>
      <c r="B133" s="35" t="s">
        <v>5</v>
      </c>
      <c r="C133" s="36"/>
      <c r="D133" s="36"/>
      <c r="E133" s="37"/>
      <c r="F133" s="5">
        <f>SUM(F132+F116)</f>
        <v>2077456.5000000002</v>
      </c>
      <c r="G133" s="5">
        <f>SUM(G132+G116)</f>
        <v>2077.495</v>
      </c>
      <c r="H133" s="5"/>
    </row>
    <row r="134" spans="1:8" ht="135">
      <c r="A134" s="6">
        <v>101</v>
      </c>
      <c r="B134" s="7">
        <v>203</v>
      </c>
      <c r="C134" s="8">
        <v>44896</v>
      </c>
      <c r="D134" s="9" t="s">
        <v>203</v>
      </c>
      <c r="E134" s="12" t="s">
        <v>204</v>
      </c>
      <c r="F134" s="10">
        <v>20000</v>
      </c>
      <c r="G134" s="10">
        <v>20</v>
      </c>
      <c r="H134" s="18"/>
    </row>
    <row r="135" spans="1:8" ht="60">
      <c r="A135" s="6">
        <v>102</v>
      </c>
      <c r="B135" s="7">
        <v>53</v>
      </c>
      <c r="C135" s="8">
        <v>44904</v>
      </c>
      <c r="D135" s="9" t="s">
        <v>208</v>
      </c>
      <c r="E135" s="12" t="s">
        <v>209</v>
      </c>
      <c r="F135" s="10">
        <v>2425</v>
      </c>
      <c r="G135" s="10">
        <v>2.43</v>
      </c>
      <c r="H135" s="18" t="s">
        <v>210</v>
      </c>
    </row>
    <row r="136" spans="1:8" ht="90">
      <c r="A136" s="6">
        <v>103</v>
      </c>
      <c r="B136" s="7" t="s">
        <v>211</v>
      </c>
      <c r="C136" s="8">
        <v>44914</v>
      </c>
      <c r="D136" s="9" t="s">
        <v>212</v>
      </c>
      <c r="E136" s="12" t="s">
        <v>95</v>
      </c>
      <c r="F136" s="10">
        <v>74905</v>
      </c>
      <c r="G136" s="10">
        <v>74.91</v>
      </c>
      <c r="H136" s="18" t="s">
        <v>213</v>
      </c>
    </row>
    <row r="137" spans="1:8" ht="75">
      <c r="A137" s="6">
        <v>104</v>
      </c>
      <c r="B137" s="7">
        <v>125</v>
      </c>
      <c r="C137" s="8">
        <v>44915</v>
      </c>
      <c r="D137" s="9" t="s">
        <v>214</v>
      </c>
      <c r="E137" s="12" t="s">
        <v>215</v>
      </c>
      <c r="F137" s="10">
        <v>10000</v>
      </c>
      <c r="G137" s="10">
        <v>10</v>
      </c>
      <c r="H137" s="18" t="s">
        <v>213</v>
      </c>
    </row>
    <row r="138" spans="1:8" ht="75">
      <c r="A138" s="6">
        <v>105</v>
      </c>
      <c r="B138" s="7">
        <v>124</v>
      </c>
      <c r="C138" s="8">
        <v>44915</v>
      </c>
      <c r="D138" s="9" t="s">
        <v>214</v>
      </c>
      <c r="E138" s="12" t="s">
        <v>215</v>
      </c>
      <c r="F138" s="10">
        <v>3500</v>
      </c>
      <c r="G138" s="10">
        <v>3.5</v>
      </c>
      <c r="H138" s="18" t="s">
        <v>213</v>
      </c>
    </row>
    <row r="139" spans="1:8" ht="75">
      <c r="A139" s="6">
        <v>106</v>
      </c>
      <c r="B139" s="7">
        <v>3289</v>
      </c>
      <c r="C139" s="8">
        <v>44917</v>
      </c>
      <c r="D139" s="12" t="s">
        <v>149</v>
      </c>
      <c r="E139" s="12" t="s">
        <v>150</v>
      </c>
      <c r="F139" s="10">
        <v>47000</v>
      </c>
      <c r="G139" s="10">
        <v>47</v>
      </c>
      <c r="H139" s="18" t="s">
        <v>218</v>
      </c>
    </row>
    <row r="140" spans="1:8" ht="60">
      <c r="A140" s="6">
        <v>107</v>
      </c>
      <c r="B140" s="7">
        <v>54</v>
      </c>
      <c r="C140" s="8">
        <v>44915</v>
      </c>
      <c r="D140" s="9" t="s">
        <v>208</v>
      </c>
      <c r="E140" s="12" t="s">
        <v>209</v>
      </c>
      <c r="F140" s="10">
        <v>1220</v>
      </c>
      <c r="G140" s="10">
        <v>1.22</v>
      </c>
      <c r="H140" s="18" t="s">
        <v>218</v>
      </c>
    </row>
    <row r="141" spans="1:8" ht="45">
      <c r="A141" s="6">
        <v>108</v>
      </c>
      <c r="B141" s="7">
        <v>10</v>
      </c>
      <c r="C141" s="8">
        <v>44896</v>
      </c>
      <c r="D141" s="12" t="s">
        <v>58</v>
      </c>
      <c r="E141" s="12" t="s">
        <v>19</v>
      </c>
      <c r="F141" s="10">
        <v>2634</v>
      </c>
      <c r="G141" s="10">
        <v>2.63</v>
      </c>
      <c r="H141" s="18" t="s">
        <v>219</v>
      </c>
    </row>
    <row r="142" spans="1:8" ht="15">
      <c r="A142" s="6"/>
      <c r="B142" s="7"/>
      <c r="C142" s="8"/>
      <c r="D142" s="9"/>
      <c r="E142" s="12"/>
      <c r="F142" s="10"/>
      <c r="G142" s="10"/>
      <c r="H142" s="18"/>
    </row>
    <row r="143" spans="1:8" ht="15">
      <c r="A143" s="6"/>
      <c r="B143" s="7"/>
      <c r="C143" s="8"/>
      <c r="D143" s="9"/>
      <c r="E143" s="12"/>
      <c r="F143" s="10"/>
      <c r="G143" s="10"/>
      <c r="H143" s="18"/>
    </row>
    <row r="144" spans="1:8" ht="15">
      <c r="A144" s="6"/>
      <c r="B144" s="7"/>
      <c r="C144" s="8"/>
      <c r="D144" s="9"/>
      <c r="E144" s="12"/>
      <c r="F144" s="10"/>
      <c r="G144" s="10"/>
      <c r="H144" s="18"/>
    </row>
    <row r="145" spans="1:8" ht="15">
      <c r="A145" s="2"/>
      <c r="B145" s="38" t="s">
        <v>6</v>
      </c>
      <c r="C145" s="39"/>
      <c r="D145" s="39"/>
      <c r="E145" s="40"/>
      <c r="F145" s="3">
        <f>SUM(F134:F144)</f>
        <v>161684</v>
      </c>
      <c r="G145" s="3">
        <f>SUM(G134:G144)</f>
        <v>161.69</v>
      </c>
      <c r="H145" s="3"/>
    </row>
    <row r="146" spans="1:8" ht="15">
      <c r="A146" s="4"/>
      <c r="B146" s="35" t="s">
        <v>5</v>
      </c>
      <c r="C146" s="36"/>
      <c r="D146" s="36"/>
      <c r="E146" s="37"/>
      <c r="F146" s="5">
        <f>F145+F133</f>
        <v>2239140.5</v>
      </c>
      <c r="G146" s="5">
        <f>G133+G145</f>
        <v>2239.185</v>
      </c>
      <c r="H146" s="5"/>
    </row>
    <row r="151" spans="1:8" ht="18.75">
      <c r="A151" s="42" t="s">
        <v>22</v>
      </c>
      <c r="B151" s="43"/>
      <c r="C151" s="43"/>
      <c r="D151" s="43"/>
      <c r="E151" s="44" t="s">
        <v>66</v>
      </c>
      <c r="F151" s="44"/>
      <c r="G151" s="44"/>
      <c r="H151" s="44"/>
    </row>
  </sheetData>
  <sheetProtection/>
  <mergeCells count="28">
    <mergeCell ref="B146:E146"/>
    <mergeCell ref="B132:E132"/>
    <mergeCell ref="B106:E106"/>
    <mergeCell ref="B86:E86"/>
    <mergeCell ref="B85:E85"/>
    <mergeCell ref="B133:E133"/>
    <mergeCell ref="B145:E145"/>
    <mergeCell ref="B116:E116"/>
    <mergeCell ref="B115:E115"/>
    <mergeCell ref="A151:D151"/>
    <mergeCell ref="B44:E44"/>
    <mergeCell ref="B29:E29"/>
    <mergeCell ref="B105:E105"/>
    <mergeCell ref="B19:E19"/>
    <mergeCell ref="B58:E58"/>
    <mergeCell ref="B32:E32"/>
    <mergeCell ref="B25:E25"/>
    <mergeCell ref="B28:E28"/>
    <mergeCell ref="E151:H151"/>
    <mergeCell ref="A1:D1"/>
    <mergeCell ref="B59:E59"/>
    <mergeCell ref="B9:E9"/>
    <mergeCell ref="B43:E43"/>
    <mergeCell ref="B18:E18"/>
    <mergeCell ref="B8:E8"/>
    <mergeCell ref="B24:E24"/>
    <mergeCell ref="B33:E33"/>
    <mergeCell ref="E1:H1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portrait" paperSize="9" scale="78" r:id="rId1"/>
  <rowBreaks count="1" manualBreakCount="1">
    <brk id="10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2022-12-29T05:23:46Z</cp:lastPrinted>
  <dcterms:created xsi:type="dcterms:W3CDTF">1996-10-08T23:32:33Z</dcterms:created>
  <dcterms:modified xsi:type="dcterms:W3CDTF">2023-02-08T05:40:42Z</dcterms:modified>
  <cp:category/>
  <cp:version/>
  <cp:contentType/>
  <cp:contentStatus/>
</cp:coreProperties>
</file>